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EPTEMBER 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<sst xmlns="http://schemas.openxmlformats.org/spreadsheetml/2006/main" count="176" uniqueCount="123">
  <si>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</si>
  <si>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</si>
  <si>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</si>
  <si>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</si>
  <si>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</si>
  <si>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</si>
  <si>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</si>
  <si>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</si>
  <si>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</si>
  <si>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</si>
  <si>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</si>
  <si>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</si>
  <si>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</si>
  <si>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</si>
  <si>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</si>
  <si>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</si>
  <si>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</si>
  <si>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</si>
  <si>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</si>
  <si>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</si>
  <si>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</si>
  <si>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</si>
  <si>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</si>
  <si>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</si>
  <si>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</si>
  <si>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</si>
  <si>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</si>
  <si>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</si>
  <si>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</si>
  <si>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</si>
  <si>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</si>
  <si>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</si>
  <si>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</si>
  <si>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</si>
  <si>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</si>
  <si>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</si>
  <si>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</si>
  <si>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</si>
  <si>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</si>
  <si>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</si>
  <si>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</si>
  <si>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</si>
  <si>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</si>
  <si>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</si>
  <si>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</si>
  <si>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</si>
  <si>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</si>
  <si>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</si>
  <si>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</si>
  <si>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</si>
  <si>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</si>
  <si>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</si>
  <si>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</si>
  <si>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</si>
  <si>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</si>
  <si>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0</t>
  </si>
  <si>
    <t>Principal</t>
  </si>
  <si>
    <t>V.P.</t>
  </si>
  <si>
    <t>Mr.S.G.Kamble</t>
  </si>
  <si>
    <t>Miss.Arpita Das</t>
  </si>
  <si>
    <t>Mr.Sunil Jadhav</t>
  </si>
  <si>
    <t>PGT(Phy)</t>
  </si>
  <si>
    <t>Mrs. Shaheen Tabassum</t>
  </si>
  <si>
    <t>PGT(Bio)</t>
  </si>
  <si>
    <t>Ms.Shivani Gurung</t>
  </si>
  <si>
    <t>PGT(Comm)</t>
  </si>
  <si>
    <t>Mrs.Susheela.M.Rani</t>
  </si>
  <si>
    <t>TGT(Sci)</t>
  </si>
  <si>
    <t>Mrs.S.R.Agashe</t>
  </si>
  <si>
    <t>TGT(Maths)</t>
  </si>
  <si>
    <t>TGT(Eng)</t>
  </si>
  <si>
    <t>Mr.S.M.Srivastava</t>
  </si>
  <si>
    <t>Mrs.Sunanda Pardeshi</t>
  </si>
  <si>
    <t>TGT(Hindi)</t>
  </si>
  <si>
    <t>Mr.D.B.Devkatte</t>
  </si>
  <si>
    <t>Mr.K.M.Bhanegaonkar</t>
  </si>
  <si>
    <t>Mr.Suresh Bankar</t>
  </si>
  <si>
    <t>TGT(PHE)</t>
  </si>
  <si>
    <t>Mr.Mangesh.Wankar</t>
  </si>
  <si>
    <t>TGT(WET)</t>
  </si>
  <si>
    <t>Mr.M.M.Ahmed</t>
  </si>
  <si>
    <t>Libraran</t>
  </si>
  <si>
    <t>Mr.Karbhari Sapkal</t>
  </si>
  <si>
    <t>Music</t>
  </si>
  <si>
    <t>Mr.Prakash.B.Shirsat</t>
  </si>
  <si>
    <t>PRT</t>
  </si>
  <si>
    <t>Mr.C.D.Mandare</t>
  </si>
  <si>
    <t>Mr. Vijay Gotarkar</t>
  </si>
  <si>
    <t>Mr.Sanghapal Kamble</t>
  </si>
  <si>
    <t>Mr. Balaji Nikhate</t>
  </si>
  <si>
    <t>Miss.Deepali Bidwe</t>
  </si>
  <si>
    <t>Mrs.Sheetal  Nikhate</t>
  </si>
  <si>
    <t>Mr.Narhari Mokashi</t>
  </si>
  <si>
    <t>Mr.Gajanan Kamble</t>
  </si>
  <si>
    <t>Mr.Kiran Budhawat</t>
  </si>
  <si>
    <t>Mrs.Chhaya H.Salve</t>
  </si>
  <si>
    <t>Mr.S.B.Jadhav</t>
  </si>
  <si>
    <t>Mr.A.T.Suste</t>
  </si>
  <si>
    <t>Gr.`D`</t>
  </si>
  <si>
    <t>Mrs.C.T.Navture</t>
  </si>
  <si>
    <t>Mrs.Vaishali Tilawane</t>
  </si>
  <si>
    <t>PGT(Eng)</t>
  </si>
  <si>
    <t>PGT(CS)</t>
  </si>
  <si>
    <t>Mr. Gajanan Vaidya</t>
  </si>
  <si>
    <t>Mr. Rushinder Dabhade</t>
  </si>
  <si>
    <t>TGT (Eng)</t>
  </si>
  <si>
    <t>Mr. Ganesh Shilwant</t>
  </si>
  <si>
    <t>Mr. Sanjay Adhane</t>
  </si>
  <si>
    <t>Ms. Ritu Kumari Yadav</t>
  </si>
  <si>
    <t>TGT(Bio)</t>
  </si>
  <si>
    <t>Mr. Vikas</t>
  </si>
  <si>
    <t>TGT(Skt)</t>
  </si>
  <si>
    <t>Ms. Mamta Rani</t>
  </si>
  <si>
    <t>Annual membership contribution to respective Associations</t>
  </si>
  <si>
    <t>Mr. Anil J. Shirsath</t>
  </si>
  <si>
    <t>Mr. Jakhade Ganesh Suresh</t>
  </si>
  <si>
    <t>Mr. Gaikwad Amol Pralhad</t>
  </si>
  <si>
    <t>Mr.Sanjay Bhagiram Shinde</t>
  </si>
  <si>
    <t>TGT (HIN)</t>
  </si>
  <si>
    <t xml:space="preserve">GROSS  SALARY </t>
  </si>
  <si>
    <t>Mr.Uddhaw Khillare</t>
  </si>
  <si>
    <t xml:space="preserve">LDC </t>
  </si>
  <si>
    <t>MR. ANIL YADAV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</si>
</sst>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mbria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vertical="justify" textRotation="90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wrapText="1"/>
    </xf>
    <xf numFmtId="0" fontId="24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left" wrapText="1"/>
    </xf>
    <xf numFmtId="1" fontId="26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26" fillId="0" borderId="10" xfId="0" applyNumberFormat="1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"/>
  <sheetViews>
    <sheetView tabSelected="1" zoomScale="96" zoomScaleNormal="96" zoomScalePageLayoutView="0" workbookViewId="0" topLeftCell="A1">
      <pane xSplit="3" ySplit="1" topLeftCell="AS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J2" sqref="BJ2"/>
    </sheetView>
  </sheetViews>
  <sheetFormatPr defaultColWidth="9.140625" defaultRowHeight="15"/>
  <cols>
    <col min="1" max="1" width="6.8515625" style="6" customWidth="1"/>
    <col min="2" max="2" width="9.140625" style="34" customWidth="1"/>
    <col min="3" max="3" width="24.57421875" style="6" customWidth="1"/>
    <col min="4" max="4" width="15.00390625" style="6" customWidth="1"/>
    <col min="5" max="27" width="9.140625" style="6" customWidth="1"/>
    <col min="28" max="28" width="13.00390625" style="6" customWidth="1"/>
    <col min="29" max="29" width="13.7109375" style="6" customWidth="1"/>
    <col min="30" max="57" width="9.140625" style="6" customWidth="1"/>
    <col min="58" max="58" width="2.8515625" style="6" customWidth="1"/>
    <col min="59" max="59" width="9.00390625" style="6" customWidth="1"/>
    <col min="60" max="60" width="12.140625" style="6" customWidth="1"/>
    <col min="61" max="16384" width="9.140625" style="6" customWidth="1"/>
  </cols>
  <sheetData>
    <row r="1" spans="1:62" ht="123.75">
      <c r="A1" s="3" t="s">
        <v>0</v>
      </c>
      <c r="B1" s="8" t="s">
        <v>1</v>
      </c>
      <c r="C1" s="4" t="s">
        <v>2</v>
      </c>
      <c r="D1" s="4" t="s">
        <v>3</v>
      </c>
      <c r="E1" s="2" t="s">
        <v>4</v>
      </c>
      <c r="F1" s="5" t="s">
        <v>5</v>
      </c>
      <c r="G1" s="5" t="s">
        <v>6</v>
      </c>
      <c r="H1" s="3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2" t="s">
        <v>16</v>
      </c>
      <c r="Q1" s="2" t="s">
        <v>17</v>
      </c>
      <c r="R1" s="2" t="s">
        <v>20</v>
      </c>
      <c r="S1" s="1" t="s">
        <v>22</v>
      </c>
      <c r="T1" s="2" t="s">
        <v>23</v>
      </c>
      <c r="U1" s="1" t="s">
        <v>24</v>
      </c>
      <c r="V1" s="2" t="s">
        <v>25</v>
      </c>
      <c r="W1" s="2" t="s">
        <v>26</v>
      </c>
      <c r="X1" s="2" t="s">
        <v>21</v>
      </c>
      <c r="Y1" s="1" t="s">
        <v>18</v>
      </c>
      <c r="Z1" s="2" t="s">
        <v>14</v>
      </c>
      <c r="AA1" s="1" t="s">
        <v>27</v>
      </c>
      <c r="AB1" s="2" t="s">
        <v>19</v>
      </c>
      <c r="AC1" s="1" t="s">
        <v>119</v>
      </c>
      <c r="AD1" s="3" t="s">
        <v>28</v>
      </c>
      <c r="AE1" s="3" t="s">
        <v>29</v>
      </c>
      <c r="AF1" s="2" t="s">
        <v>30</v>
      </c>
      <c r="AG1" s="2" t="s">
        <v>31</v>
      </c>
      <c r="AH1" s="1" t="s">
        <v>32</v>
      </c>
      <c r="AI1" s="1" t="s">
        <v>15</v>
      </c>
      <c r="AJ1" s="3" t="s">
        <v>33</v>
      </c>
      <c r="AK1" s="1" t="s">
        <v>34</v>
      </c>
      <c r="AL1" s="7" t="s">
        <v>35</v>
      </c>
      <c r="AM1" s="3" t="s">
        <v>36</v>
      </c>
      <c r="AN1" s="7" t="s">
        <v>35</v>
      </c>
      <c r="AO1" s="12" t="s">
        <v>113</v>
      </c>
      <c r="AP1" s="7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7" t="s">
        <v>35</v>
      </c>
      <c r="AX1" s="1" t="s">
        <v>44</v>
      </c>
      <c r="AY1" s="7" t="s">
        <v>35</v>
      </c>
      <c r="AZ1" s="7" t="s">
        <v>45</v>
      </c>
      <c r="BA1" s="2" t="s">
        <v>14</v>
      </c>
      <c r="BB1" s="2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2" t="s">
        <v>51</v>
      </c>
      <c r="BH1" s="1" t="s">
        <v>52</v>
      </c>
      <c r="BI1" s="1" t="s">
        <v>53</v>
      </c>
      <c r="BJ1" s="3" t="s">
        <v>54</v>
      </c>
    </row>
    <row r="2" spans="1:62" ht="15.75">
      <c r="A2" s="19">
        <v>1</v>
      </c>
      <c r="B2" s="20">
        <v>3163</v>
      </c>
      <c r="C2" s="21" t="s">
        <v>122</v>
      </c>
      <c r="D2" s="22" t="s">
        <v>56</v>
      </c>
      <c r="E2" s="23">
        <v>12</v>
      </c>
      <c r="F2" s="23">
        <v>1</v>
      </c>
      <c r="G2" s="23">
        <v>1</v>
      </c>
      <c r="H2" s="19">
        <v>30</v>
      </c>
      <c r="I2" s="24">
        <v>96900</v>
      </c>
      <c r="J2" s="25">
        <v>0</v>
      </c>
      <c r="K2" s="24">
        <f>ROUND(I2*34%,0)</f>
        <v>32946</v>
      </c>
      <c r="L2" s="24">
        <v>3600</v>
      </c>
      <c r="M2" s="24">
        <f>ROUND(L2*34%,0)</f>
        <v>1224</v>
      </c>
      <c r="N2" s="24">
        <v>11047</v>
      </c>
      <c r="O2" s="24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6">
        <v>6137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7">
        <f>SUM(I2:AB2)</f>
        <v>151854</v>
      </c>
      <c r="AD2" s="9">
        <v>10000</v>
      </c>
      <c r="AE2" s="27">
        <v>200</v>
      </c>
      <c r="AF2" s="10">
        <v>0</v>
      </c>
      <c r="AG2" s="9">
        <v>0</v>
      </c>
      <c r="AH2" s="24">
        <v>0</v>
      </c>
      <c r="AI2" s="24">
        <v>0</v>
      </c>
      <c r="AJ2" s="9">
        <v>0</v>
      </c>
      <c r="AK2" s="9">
        <v>0</v>
      </c>
      <c r="AL2" s="27">
        <v>0</v>
      </c>
      <c r="AM2" s="9">
        <v>0</v>
      </c>
      <c r="AN2" s="27">
        <v>0</v>
      </c>
      <c r="AO2" s="9">
        <v>0</v>
      </c>
      <c r="AP2" s="9">
        <v>0</v>
      </c>
      <c r="AQ2" s="10">
        <v>40000</v>
      </c>
      <c r="AR2" s="9">
        <v>0</v>
      </c>
      <c r="AS2" s="11" t="s">
        <v>55</v>
      </c>
      <c r="AT2" s="9">
        <v>0</v>
      </c>
      <c r="AU2" s="10">
        <v>0</v>
      </c>
      <c r="AV2" s="9">
        <v>0</v>
      </c>
      <c r="AW2" s="27">
        <v>0</v>
      </c>
      <c r="AX2" s="9">
        <v>0</v>
      </c>
      <c r="AY2" s="27">
        <v>0</v>
      </c>
      <c r="AZ2" s="9">
        <v>120</v>
      </c>
      <c r="BA2" s="27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27">
        <f>SUM(AD2:BG2)</f>
        <v>50320</v>
      </c>
      <c r="BI2" s="37">
        <f>SUM(AC2-BH2)</f>
        <v>101534</v>
      </c>
      <c r="BJ2" s="23"/>
    </row>
    <row r="3" spans="1:62" ht="15.75">
      <c r="A3" s="19">
        <v>2</v>
      </c>
      <c r="B3" s="20">
        <v>43757</v>
      </c>
      <c r="C3" s="21" t="s">
        <v>112</v>
      </c>
      <c r="D3" s="22" t="s">
        <v>57</v>
      </c>
      <c r="E3" s="23">
        <v>10</v>
      </c>
      <c r="F3" s="23">
        <v>1</v>
      </c>
      <c r="G3" s="23">
        <v>1</v>
      </c>
      <c r="H3" s="19">
        <v>30</v>
      </c>
      <c r="I3" s="24">
        <v>73200</v>
      </c>
      <c r="J3" s="25">
        <v>0</v>
      </c>
      <c r="K3" s="24">
        <f>ROUND(I3*34%,0)</f>
        <v>24888</v>
      </c>
      <c r="L3" s="24">
        <v>3600</v>
      </c>
      <c r="M3" s="24">
        <f>ROUND(L3*34%,0)</f>
        <v>1224</v>
      </c>
      <c r="N3" s="24">
        <f>SUM(I3*18%,0)</f>
        <v>13176</v>
      </c>
      <c r="O3" s="24">
        <f>ROUND((I3+K3)*14%,0)</f>
        <v>13732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7">
        <f aca="true" t="shared" si="0" ref="AC3:AC44">SUM(I3:AB3)</f>
        <v>129820</v>
      </c>
      <c r="AD3" s="24">
        <v>5000</v>
      </c>
      <c r="AE3" s="27">
        <v>200</v>
      </c>
      <c r="AF3" s="24">
        <v>0</v>
      </c>
      <c r="AG3" s="24">
        <v>0</v>
      </c>
      <c r="AH3" s="24">
        <f>ROUND((I3+K3)*10%,0)</f>
        <v>9809</v>
      </c>
      <c r="AI3" s="24">
        <f>O3</f>
        <v>13732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9">
        <v>0</v>
      </c>
      <c r="AP3" s="9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120</v>
      </c>
      <c r="BA3" s="24">
        <v>0</v>
      </c>
      <c r="BB3" s="24">
        <v>0</v>
      </c>
      <c r="BC3" s="24">
        <v>0</v>
      </c>
      <c r="BD3" s="9">
        <v>0</v>
      </c>
      <c r="BE3" s="24">
        <v>0</v>
      </c>
      <c r="BF3" s="24">
        <v>0</v>
      </c>
      <c r="BG3" s="9">
        <v>0</v>
      </c>
      <c r="BH3" s="27">
        <f>SUM(AD3:BG3)</f>
        <v>28861</v>
      </c>
      <c r="BI3" s="37">
        <f>AC3-BH3</f>
        <v>100959</v>
      </c>
      <c r="BJ3" s="23"/>
    </row>
    <row r="4" spans="1:64" ht="15.75">
      <c r="A4" s="19">
        <v>3</v>
      </c>
      <c r="B4" s="20">
        <v>37722</v>
      </c>
      <c r="C4" s="21" t="s">
        <v>58</v>
      </c>
      <c r="D4" s="22" t="s">
        <v>101</v>
      </c>
      <c r="E4" s="23">
        <v>10</v>
      </c>
      <c r="F4" s="23">
        <v>1</v>
      </c>
      <c r="G4" s="23">
        <v>1</v>
      </c>
      <c r="H4" s="19">
        <v>30</v>
      </c>
      <c r="I4" s="24">
        <v>87400</v>
      </c>
      <c r="J4" s="27">
        <v>0</v>
      </c>
      <c r="K4" s="24">
        <f aca="true" t="shared" si="1" ref="K4:K44">ROUND(I4*34%,0)</f>
        <v>29716</v>
      </c>
      <c r="L4" s="9">
        <v>3600</v>
      </c>
      <c r="M4" s="24">
        <f aca="true" t="shared" si="2" ref="M4:M44">ROUND(L4*34%,0)</f>
        <v>1224</v>
      </c>
      <c r="N4" s="24">
        <v>0</v>
      </c>
      <c r="O4" s="24">
        <v>0</v>
      </c>
      <c r="P4" s="9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3">
        <v>0</v>
      </c>
      <c r="AC4" s="27">
        <f t="shared" si="0"/>
        <v>121940</v>
      </c>
      <c r="AD4" s="9">
        <v>9000</v>
      </c>
      <c r="AE4" s="27">
        <v>200</v>
      </c>
      <c r="AF4" s="10">
        <v>0</v>
      </c>
      <c r="AG4" s="9">
        <v>0</v>
      </c>
      <c r="AH4" s="24">
        <v>0</v>
      </c>
      <c r="AI4" s="24">
        <f aca="true" t="shared" si="3" ref="AI4:AI39">O4</f>
        <v>0</v>
      </c>
      <c r="AJ4" s="9">
        <v>0</v>
      </c>
      <c r="AK4" s="9">
        <v>0</v>
      </c>
      <c r="AL4" s="27">
        <v>0</v>
      </c>
      <c r="AM4" s="9">
        <v>0</v>
      </c>
      <c r="AN4" s="27">
        <v>0</v>
      </c>
      <c r="AO4" s="9">
        <v>0</v>
      </c>
      <c r="AP4" s="9">
        <v>0</v>
      </c>
      <c r="AQ4" s="10">
        <v>6000</v>
      </c>
      <c r="AR4" s="9">
        <v>0</v>
      </c>
      <c r="AS4" s="11" t="s">
        <v>55</v>
      </c>
      <c r="AT4" s="9">
        <v>0</v>
      </c>
      <c r="AU4" s="10">
        <v>0</v>
      </c>
      <c r="AV4" s="9">
        <v>0</v>
      </c>
      <c r="AW4" s="27">
        <v>0</v>
      </c>
      <c r="AX4" s="9">
        <v>0</v>
      </c>
      <c r="AY4" s="27">
        <v>0</v>
      </c>
      <c r="AZ4" s="9">
        <v>60</v>
      </c>
      <c r="BA4" s="27">
        <v>0</v>
      </c>
      <c r="BB4" s="9">
        <v>0</v>
      </c>
      <c r="BC4" s="9">
        <v>370</v>
      </c>
      <c r="BD4" s="9">
        <v>0</v>
      </c>
      <c r="BE4" s="9">
        <v>0</v>
      </c>
      <c r="BF4" s="9">
        <v>0</v>
      </c>
      <c r="BG4" s="9">
        <v>10300</v>
      </c>
      <c r="BH4" s="27">
        <f aca="true" t="shared" si="4" ref="BH4:BH44">SUM(AD4:BG4)</f>
        <v>25930</v>
      </c>
      <c r="BI4" s="37">
        <f aca="true" t="shared" si="5" ref="BI4:BI44">SUM(AC4-BH4)</f>
        <v>96010</v>
      </c>
      <c r="BJ4" s="23"/>
      <c r="BL4" s="18"/>
    </row>
    <row r="5" spans="1:64" ht="15.75">
      <c r="A5" s="19">
        <v>4</v>
      </c>
      <c r="B5" s="20">
        <v>53177</v>
      </c>
      <c r="C5" s="21" t="s">
        <v>59</v>
      </c>
      <c r="D5" s="22" t="s">
        <v>102</v>
      </c>
      <c r="E5" s="23">
        <v>8</v>
      </c>
      <c r="F5" s="23">
        <v>1</v>
      </c>
      <c r="G5" s="23">
        <v>1</v>
      </c>
      <c r="H5" s="19">
        <v>30</v>
      </c>
      <c r="I5" s="24">
        <v>74300</v>
      </c>
      <c r="J5" s="27">
        <v>0</v>
      </c>
      <c r="K5" s="24">
        <f t="shared" si="1"/>
        <v>25262</v>
      </c>
      <c r="L5" s="9">
        <v>1800</v>
      </c>
      <c r="M5" s="24">
        <f t="shared" si="2"/>
        <v>612</v>
      </c>
      <c r="N5" s="24">
        <f>SUM(I5*18%,0)</f>
        <v>13374</v>
      </c>
      <c r="O5" s="24">
        <f aca="true" t="shared" si="6" ref="O5:O41">ROUND((I5+K5)*14%,0)</f>
        <v>13939</v>
      </c>
      <c r="P5" s="9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3">
        <v>0</v>
      </c>
      <c r="AC5" s="27">
        <f t="shared" si="0"/>
        <v>129287</v>
      </c>
      <c r="AD5" s="9">
        <v>6500</v>
      </c>
      <c r="AE5" s="27">
        <v>200</v>
      </c>
      <c r="AF5" s="10">
        <v>0</v>
      </c>
      <c r="AG5" s="9">
        <v>0</v>
      </c>
      <c r="AH5" s="24">
        <f aca="true" t="shared" si="7" ref="AH5:AH39">ROUND((I5+K5)*10%,0)</f>
        <v>9956</v>
      </c>
      <c r="AI5" s="24">
        <f t="shared" si="3"/>
        <v>13939</v>
      </c>
      <c r="AJ5" s="9">
        <v>0</v>
      </c>
      <c r="AK5" s="9">
        <v>0</v>
      </c>
      <c r="AL5" s="27">
        <v>0</v>
      </c>
      <c r="AM5" s="9">
        <v>0</v>
      </c>
      <c r="AN5" s="27">
        <v>0</v>
      </c>
      <c r="AO5" s="9">
        <v>0</v>
      </c>
      <c r="AP5" s="9">
        <v>0</v>
      </c>
      <c r="AQ5" s="10">
        <v>0</v>
      </c>
      <c r="AR5" s="9">
        <v>0</v>
      </c>
      <c r="AS5" s="11" t="s">
        <v>55</v>
      </c>
      <c r="AT5" s="9">
        <v>0</v>
      </c>
      <c r="AU5" s="10">
        <v>0</v>
      </c>
      <c r="AV5" s="9">
        <v>0</v>
      </c>
      <c r="AW5" s="27">
        <v>0</v>
      </c>
      <c r="AX5" s="9">
        <v>0</v>
      </c>
      <c r="AY5" s="27">
        <v>0</v>
      </c>
      <c r="AZ5" s="9">
        <v>60</v>
      </c>
      <c r="BA5" s="27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27">
        <f t="shared" si="4"/>
        <v>30655</v>
      </c>
      <c r="BI5" s="37">
        <f t="shared" si="5"/>
        <v>98632</v>
      </c>
      <c r="BJ5" s="23"/>
      <c r="BL5" s="18"/>
    </row>
    <row r="6" spans="1:64" ht="15.75">
      <c r="A6" s="19">
        <v>5</v>
      </c>
      <c r="B6" s="20">
        <v>54033</v>
      </c>
      <c r="C6" s="21" t="s">
        <v>60</v>
      </c>
      <c r="D6" s="22" t="s">
        <v>61</v>
      </c>
      <c r="E6" s="23">
        <v>10</v>
      </c>
      <c r="F6" s="23">
        <v>1</v>
      </c>
      <c r="G6" s="23">
        <v>1</v>
      </c>
      <c r="H6" s="19">
        <v>30</v>
      </c>
      <c r="I6" s="24">
        <v>73200</v>
      </c>
      <c r="J6" s="27">
        <v>0</v>
      </c>
      <c r="K6" s="24">
        <f t="shared" si="1"/>
        <v>24888</v>
      </c>
      <c r="L6" s="9">
        <v>3600</v>
      </c>
      <c r="M6" s="24">
        <f t="shared" si="2"/>
        <v>1224</v>
      </c>
      <c r="N6" s="24">
        <f>SUM(I6*18%,0)</f>
        <v>13176</v>
      </c>
      <c r="O6" s="24">
        <f t="shared" si="6"/>
        <v>13732</v>
      </c>
      <c r="P6" s="9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3">
        <v>0</v>
      </c>
      <c r="AC6" s="27">
        <f t="shared" si="0"/>
        <v>129820</v>
      </c>
      <c r="AD6" s="9">
        <v>1000</v>
      </c>
      <c r="AE6" s="27">
        <v>200</v>
      </c>
      <c r="AF6" s="10">
        <v>0</v>
      </c>
      <c r="AG6" s="9">
        <v>0</v>
      </c>
      <c r="AH6" s="24">
        <f>ROUND((I6+K6)*10%,0)</f>
        <v>9809</v>
      </c>
      <c r="AI6" s="24">
        <f>O6</f>
        <v>13732</v>
      </c>
      <c r="AJ6" s="9">
        <v>0</v>
      </c>
      <c r="AK6" s="9">
        <v>0</v>
      </c>
      <c r="AL6" s="27">
        <v>0</v>
      </c>
      <c r="AM6" s="9">
        <v>0</v>
      </c>
      <c r="AN6" s="27">
        <v>0</v>
      </c>
      <c r="AO6" s="9">
        <v>0</v>
      </c>
      <c r="AP6" s="9">
        <v>0</v>
      </c>
      <c r="AQ6" s="10">
        <v>0</v>
      </c>
      <c r="AR6" s="9">
        <v>0</v>
      </c>
      <c r="AS6" s="11" t="s">
        <v>55</v>
      </c>
      <c r="AT6" s="9">
        <v>0</v>
      </c>
      <c r="AU6" s="10">
        <v>0</v>
      </c>
      <c r="AV6" s="9">
        <v>0</v>
      </c>
      <c r="AW6" s="27">
        <v>0</v>
      </c>
      <c r="AX6" s="9">
        <v>0</v>
      </c>
      <c r="AY6" s="27">
        <v>0</v>
      </c>
      <c r="AZ6" s="9">
        <v>60</v>
      </c>
      <c r="BA6" s="27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27">
        <f t="shared" si="4"/>
        <v>24801</v>
      </c>
      <c r="BI6" s="37">
        <f t="shared" si="5"/>
        <v>105019</v>
      </c>
      <c r="BJ6" s="23"/>
      <c r="BL6" s="18"/>
    </row>
    <row r="7" spans="1:62" ht="31.5">
      <c r="A7" s="19">
        <v>6</v>
      </c>
      <c r="B7" s="20">
        <v>37961</v>
      </c>
      <c r="C7" s="21" t="s">
        <v>62</v>
      </c>
      <c r="D7" s="22" t="s">
        <v>63</v>
      </c>
      <c r="E7" s="23">
        <v>8</v>
      </c>
      <c r="F7" s="23">
        <v>1</v>
      </c>
      <c r="G7" s="23">
        <v>1</v>
      </c>
      <c r="H7" s="19">
        <v>30</v>
      </c>
      <c r="I7" s="24">
        <v>83600</v>
      </c>
      <c r="J7" s="27">
        <v>0</v>
      </c>
      <c r="K7" s="24">
        <f t="shared" si="1"/>
        <v>28424</v>
      </c>
      <c r="L7" s="9">
        <v>1800</v>
      </c>
      <c r="M7" s="24">
        <f t="shared" si="2"/>
        <v>612</v>
      </c>
      <c r="N7" s="24">
        <f>SUM(I7*18%,0)</f>
        <v>15048</v>
      </c>
      <c r="O7" s="24">
        <v>0</v>
      </c>
      <c r="P7" s="9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3">
        <v>0</v>
      </c>
      <c r="AC7" s="27">
        <f t="shared" si="0"/>
        <v>129484</v>
      </c>
      <c r="AD7" s="9">
        <v>13000</v>
      </c>
      <c r="AE7" s="27">
        <v>200</v>
      </c>
      <c r="AF7" s="10">
        <v>0</v>
      </c>
      <c r="AG7" s="9">
        <v>0</v>
      </c>
      <c r="AH7" s="24">
        <v>0</v>
      </c>
      <c r="AI7" s="24">
        <f t="shared" si="3"/>
        <v>0</v>
      </c>
      <c r="AJ7" s="9">
        <v>0</v>
      </c>
      <c r="AK7" s="9">
        <v>0</v>
      </c>
      <c r="AL7" s="27">
        <v>0</v>
      </c>
      <c r="AM7" s="9">
        <v>0</v>
      </c>
      <c r="AN7" s="27">
        <v>0</v>
      </c>
      <c r="AO7" s="9">
        <v>0</v>
      </c>
      <c r="AP7" s="9">
        <v>0</v>
      </c>
      <c r="AQ7" s="10">
        <v>5000</v>
      </c>
      <c r="AR7" s="9">
        <v>0</v>
      </c>
      <c r="AS7" s="11" t="s">
        <v>55</v>
      </c>
      <c r="AT7" s="9">
        <v>0</v>
      </c>
      <c r="AU7" s="10">
        <v>0</v>
      </c>
      <c r="AV7" s="9">
        <v>0</v>
      </c>
      <c r="AW7" s="27">
        <v>0</v>
      </c>
      <c r="AX7" s="9">
        <v>0</v>
      </c>
      <c r="AY7" s="27">
        <v>0</v>
      </c>
      <c r="AZ7" s="9">
        <v>60</v>
      </c>
      <c r="BA7" s="27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27">
        <f>SUM(AD7:BG7)</f>
        <v>18260</v>
      </c>
      <c r="BI7" s="37">
        <f t="shared" si="5"/>
        <v>111224</v>
      </c>
      <c r="BJ7" s="23"/>
    </row>
    <row r="8" spans="1:62" ht="15.75">
      <c r="A8" s="19">
        <v>7</v>
      </c>
      <c r="B8" s="20">
        <v>69470</v>
      </c>
      <c r="C8" s="21" t="s">
        <v>64</v>
      </c>
      <c r="D8" s="22" t="s">
        <v>65</v>
      </c>
      <c r="E8" s="23">
        <v>8</v>
      </c>
      <c r="F8" s="23">
        <v>1</v>
      </c>
      <c r="G8" s="23">
        <v>1</v>
      </c>
      <c r="H8" s="19">
        <v>30</v>
      </c>
      <c r="I8" s="24">
        <v>38640</v>
      </c>
      <c r="J8" s="27">
        <v>0</v>
      </c>
      <c r="K8" s="24">
        <f t="shared" si="1"/>
        <v>13138</v>
      </c>
      <c r="L8" s="9">
        <v>1800</v>
      </c>
      <c r="M8" s="24">
        <f t="shared" si="2"/>
        <v>612</v>
      </c>
      <c r="N8" s="24">
        <v>0</v>
      </c>
      <c r="O8" s="24">
        <f t="shared" si="6"/>
        <v>7249</v>
      </c>
      <c r="P8" s="9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3">
        <v>0</v>
      </c>
      <c r="AC8" s="27">
        <f t="shared" si="0"/>
        <v>61439</v>
      </c>
      <c r="AD8" s="9">
        <v>300</v>
      </c>
      <c r="AE8" s="27">
        <v>200</v>
      </c>
      <c r="AF8" s="10">
        <v>0</v>
      </c>
      <c r="AG8" s="9">
        <v>0</v>
      </c>
      <c r="AH8" s="24">
        <f t="shared" si="7"/>
        <v>5178</v>
      </c>
      <c r="AI8" s="24">
        <f t="shared" si="3"/>
        <v>7249</v>
      </c>
      <c r="AJ8" s="9">
        <v>0</v>
      </c>
      <c r="AK8" s="9">
        <v>0</v>
      </c>
      <c r="AL8" s="27">
        <v>0</v>
      </c>
      <c r="AM8" s="9">
        <v>0</v>
      </c>
      <c r="AN8" s="27">
        <v>0</v>
      </c>
      <c r="AO8" s="9">
        <v>0</v>
      </c>
      <c r="AP8" s="9">
        <v>0</v>
      </c>
      <c r="AQ8" s="10">
        <v>0</v>
      </c>
      <c r="AR8" s="9">
        <v>0</v>
      </c>
      <c r="AS8" s="11" t="s">
        <v>55</v>
      </c>
      <c r="AT8" s="9">
        <v>0</v>
      </c>
      <c r="AU8" s="10">
        <v>0</v>
      </c>
      <c r="AV8" s="9">
        <v>0</v>
      </c>
      <c r="AW8" s="27">
        <v>0</v>
      </c>
      <c r="AX8" s="9">
        <v>0</v>
      </c>
      <c r="AY8" s="27">
        <v>0</v>
      </c>
      <c r="AZ8" s="9">
        <v>60</v>
      </c>
      <c r="BA8" s="27">
        <v>0</v>
      </c>
      <c r="BB8" s="9">
        <v>0</v>
      </c>
      <c r="BC8" s="9">
        <v>560</v>
      </c>
      <c r="BD8" s="9">
        <v>0</v>
      </c>
      <c r="BE8" s="9">
        <v>0</v>
      </c>
      <c r="BF8" s="9">
        <v>0</v>
      </c>
      <c r="BG8" s="9">
        <v>0</v>
      </c>
      <c r="BH8" s="27">
        <f t="shared" si="4"/>
        <v>13547</v>
      </c>
      <c r="BI8" s="37">
        <f t="shared" si="5"/>
        <v>47892</v>
      </c>
      <c r="BJ8" s="23"/>
    </row>
    <row r="9" spans="1:62" ht="15.75">
      <c r="A9" s="19">
        <v>8</v>
      </c>
      <c r="B9" s="20">
        <v>38875</v>
      </c>
      <c r="C9" s="21" t="s">
        <v>66</v>
      </c>
      <c r="D9" s="22" t="s">
        <v>67</v>
      </c>
      <c r="E9" s="23">
        <v>8</v>
      </c>
      <c r="F9" s="23">
        <v>4</v>
      </c>
      <c r="G9" s="23">
        <v>3</v>
      </c>
      <c r="H9" s="19">
        <v>30</v>
      </c>
      <c r="I9" s="24">
        <v>76500</v>
      </c>
      <c r="J9" s="27">
        <v>0</v>
      </c>
      <c r="K9" s="24">
        <f t="shared" si="1"/>
        <v>26010</v>
      </c>
      <c r="L9" s="9">
        <v>1800</v>
      </c>
      <c r="M9" s="24">
        <f t="shared" si="2"/>
        <v>612</v>
      </c>
      <c r="N9" s="24">
        <f aca="true" t="shared" si="8" ref="N9:N16">SUM(I9*18%,0)</f>
        <v>13770</v>
      </c>
      <c r="O9" s="24">
        <v>0</v>
      </c>
      <c r="P9" s="9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3">
        <v>0</v>
      </c>
      <c r="AC9" s="27">
        <f t="shared" si="0"/>
        <v>118692</v>
      </c>
      <c r="AD9" s="9">
        <v>10000</v>
      </c>
      <c r="AE9" s="27">
        <v>200</v>
      </c>
      <c r="AF9" s="10">
        <v>0</v>
      </c>
      <c r="AG9" s="9">
        <v>0</v>
      </c>
      <c r="AH9" s="24">
        <v>0</v>
      </c>
      <c r="AI9" s="24">
        <f t="shared" si="3"/>
        <v>0</v>
      </c>
      <c r="AJ9" s="9">
        <v>0</v>
      </c>
      <c r="AK9" s="9">
        <v>0</v>
      </c>
      <c r="AL9" s="27">
        <v>0</v>
      </c>
      <c r="AM9" s="9">
        <v>0</v>
      </c>
      <c r="AN9" s="27">
        <v>0</v>
      </c>
      <c r="AO9" s="9">
        <v>0</v>
      </c>
      <c r="AP9" s="9">
        <v>0</v>
      </c>
      <c r="AQ9" s="10">
        <v>5000</v>
      </c>
      <c r="AR9" s="9">
        <v>0</v>
      </c>
      <c r="AS9" s="11" t="s">
        <v>55</v>
      </c>
      <c r="AT9" s="9">
        <v>0</v>
      </c>
      <c r="AU9" s="10">
        <v>0</v>
      </c>
      <c r="AV9" s="9">
        <v>0</v>
      </c>
      <c r="AW9" s="27">
        <v>0</v>
      </c>
      <c r="AX9" s="9">
        <v>0</v>
      </c>
      <c r="AY9" s="27">
        <v>0</v>
      </c>
      <c r="AZ9" s="9">
        <v>60</v>
      </c>
      <c r="BA9" s="27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27">
        <f t="shared" si="4"/>
        <v>15260</v>
      </c>
      <c r="BI9" s="37">
        <f t="shared" si="5"/>
        <v>103432</v>
      </c>
      <c r="BJ9" s="23"/>
    </row>
    <row r="10" spans="1:62" ht="15.75">
      <c r="A10" s="19">
        <v>9</v>
      </c>
      <c r="B10" s="20">
        <v>37951</v>
      </c>
      <c r="C10" s="21" t="s">
        <v>68</v>
      </c>
      <c r="D10" s="22" t="s">
        <v>69</v>
      </c>
      <c r="E10" s="23">
        <v>8</v>
      </c>
      <c r="F10" s="23">
        <v>4</v>
      </c>
      <c r="G10" s="23">
        <v>2</v>
      </c>
      <c r="H10" s="19">
        <v>30</v>
      </c>
      <c r="I10" s="24">
        <v>74300</v>
      </c>
      <c r="J10" s="27">
        <v>0</v>
      </c>
      <c r="K10" s="24">
        <f t="shared" si="1"/>
        <v>25262</v>
      </c>
      <c r="L10" s="9">
        <v>1800</v>
      </c>
      <c r="M10" s="24">
        <f t="shared" si="2"/>
        <v>612</v>
      </c>
      <c r="N10" s="24">
        <f t="shared" si="8"/>
        <v>13374</v>
      </c>
      <c r="O10" s="24">
        <v>0</v>
      </c>
      <c r="P10" s="9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3">
        <v>0</v>
      </c>
      <c r="AC10" s="27">
        <f t="shared" si="0"/>
        <v>115348</v>
      </c>
      <c r="AD10" s="9">
        <v>9000</v>
      </c>
      <c r="AE10" s="27">
        <v>200</v>
      </c>
      <c r="AF10" s="10">
        <v>0</v>
      </c>
      <c r="AG10" s="9">
        <v>0</v>
      </c>
      <c r="AH10" s="24">
        <v>0</v>
      </c>
      <c r="AI10" s="24">
        <v>0</v>
      </c>
      <c r="AJ10" s="9">
        <v>0</v>
      </c>
      <c r="AK10" s="9">
        <v>0</v>
      </c>
      <c r="AL10" s="27">
        <v>0</v>
      </c>
      <c r="AM10" s="9">
        <v>0</v>
      </c>
      <c r="AN10" s="27">
        <v>0</v>
      </c>
      <c r="AO10" s="9">
        <v>0</v>
      </c>
      <c r="AP10" s="9">
        <v>0</v>
      </c>
      <c r="AQ10" s="10">
        <v>5000</v>
      </c>
      <c r="AR10" s="9">
        <v>0</v>
      </c>
      <c r="AS10" s="11" t="s">
        <v>55</v>
      </c>
      <c r="AT10" s="9">
        <v>0</v>
      </c>
      <c r="AU10" s="10">
        <v>0</v>
      </c>
      <c r="AV10" s="9">
        <v>0</v>
      </c>
      <c r="AW10" s="27">
        <v>0</v>
      </c>
      <c r="AX10" s="9">
        <v>0</v>
      </c>
      <c r="AY10" s="27">
        <v>0</v>
      </c>
      <c r="AZ10" s="9">
        <v>60</v>
      </c>
      <c r="BA10" s="27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27">
        <f t="shared" si="4"/>
        <v>14260</v>
      </c>
      <c r="BI10" s="37">
        <f t="shared" si="5"/>
        <v>101088</v>
      </c>
      <c r="BJ10" s="23"/>
    </row>
    <row r="11" spans="1:62" ht="15.75">
      <c r="A11" s="19">
        <v>10</v>
      </c>
      <c r="B11" s="20">
        <v>37955</v>
      </c>
      <c r="C11" s="21" t="s">
        <v>71</v>
      </c>
      <c r="D11" s="22" t="s">
        <v>69</v>
      </c>
      <c r="E11" s="23">
        <v>8</v>
      </c>
      <c r="F11" s="23">
        <v>4</v>
      </c>
      <c r="G11" s="23">
        <v>2</v>
      </c>
      <c r="H11" s="19">
        <v>30</v>
      </c>
      <c r="I11" s="24">
        <v>72100</v>
      </c>
      <c r="J11" s="27">
        <v>0</v>
      </c>
      <c r="K11" s="24">
        <f t="shared" si="1"/>
        <v>24514</v>
      </c>
      <c r="L11" s="9">
        <v>1800</v>
      </c>
      <c r="M11" s="24">
        <f t="shared" si="2"/>
        <v>612</v>
      </c>
      <c r="N11" s="24">
        <f t="shared" si="8"/>
        <v>12978</v>
      </c>
      <c r="O11" s="24">
        <v>0</v>
      </c>
      <c r="P11" s="9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3">
        <v>0</v>
      </c>
      <c r="AC11" s="27">
        <f t="shared" si="0"/>
        <v>112004</v>
      </c>
      <c r="AD11" s="9">
        <v>10000</v>
      </c>
      <c r="AE11" s="27">
        <v>200</v>
      </c>
      <c r="AF11" s="10">
        <v>0</v>
      </c>
      <c r="AG11" s="9">
        <v>0</v>
      </c>
      <c r="AH11" s="24">
        <v>0</v>
      </c>
      <c r="AI11" s="24">
        <v>0</v>
      </c>
      <c r="AJ11" s="9">
        <v>0</v>
      </c>
      <c r="AK11" s="9">
        <v>0</v>
      </c>
      <c r="AL11" s="27">
        <v>0</v>
      </c>
      <c r="AM11" s="9">
        <v>0</v>
      </c>
      <c r="AN11" s="27">
        <v>0</v>
      </c>
      <c r="AO11" s="9">
        <v>0</v>
      </c>
      <c r="AP11" s="9">
        <v>0</v>
      </c>
      <c r="AQ11" s="10">
        <v>5000</v>
      </c>
      <c r="AR11" s="9">
        <v>0</v>
      </c>
      <c r="AS11" s="11" t="s">
        <v>55</v>
      </c>
      <c r="AT11" s="9">
        <v>0</v>
      </c>
      <c r="AU11" s="10">
        <v>0</v>
      </c>
      <c r="AV11" s="9">
        <v>0</v>
      </c>
      <c r="AW11" s="27">
        <v>0</v>
      </c>
      <c r="AX11" s="9">
        <v>0</v>
      </c>
      <c r="AY11" s="27">
        <v>0</v>
      </c>
      <c r="AZ11" s="9">
        <v>60</v>
      </c>
      <c r="BA11" s="27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27">
        <f t="shared" si="4"/>
        <v>15260</v>
      </c>
      <c r="BI11" s="37">
        <f t="shared" si="5"/>
        <v>96744</v>
      </c>
      <c r="BJ11" s="23"/>
    </row>
    <row r="12" spans="1:62" ht="15.75">
      <c r="A12" s="19">
        <v>11</v>
      </c>
      <c r="B12" s="20">
        <v>37954</v>
      </c>
      <c r="C12" s="21" t="s">
        <v>72</v>
      </c>
      <c r="D12" s="22" t="s">
        <v>73</v>
      </c>
      <c r="E12" s="23">
        <v>8</v>
      </c>
      <c r="F12" s="23">
        <v>3</v>
      </c>
      <c r="G12" s="23">
        <v>3</v>
      </c>
      <c r="H12" s="19">
        <v>30</v>
      </c>
      <c r="I12" s="24">
        <v>74300</v>
      </c>
      <c r="J12" s="27">
        <v>0</v>
      </c>
      <c r="K12" s="24">
        <f t="shared" si="1"/>
        <v>25262</v>
      </c>
      <c r="L12" s="9">
        <v>1800</v>
      </c>
      <c r="M12" s="24">
        <f t="shared" si="2"/>
        <v>612</v>
      </c>
      <c r="N12" s="24">
        <f t="shared" si="8"/>
        <v>13374</v>
      </c>
      <c r="O12" s="24">
        <v>0</v>
      </c>
      <c r="P12" s="9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3">
        <v>0</v>
      </c>
      <c r="AC12" s="27">
        <f t="shared" si="0"/>
        <v>115348</v>
      </c>
      <c r="AD12" s="9">
        <v>7000</v>
      </c>
      <c r="AE12" s="27">
        <v>200</v>
      </c>
      <c r="AF12" s="10">
        <v>0</v>
      </c>
      <c r="AG12" s="9">
        <v>0</v>
      </c>
      <c r="AH12" s="24">
        <v>0</v>
      </c>
      <c r="AI12" s="24">
        <v>0</v>
      </c>
      <c r="AJ12" s="9">
        <v>0</v>
      </c>
      <c r="AK12" s="9">
        <v>0</v>
      </c>
      <c r="AL12" s="27">
        <v>0</v>
      </c>
      <c r="AM12" s="9">
        <v>0</v>
      </c>
      <c r="AN12" s="27">
        <v>0</v>
      </c>
      <c r="AO12" s="9">
        <v>0</v>
      </c>
      <c r="AP12" s="9">
        <v>0</v>
      </c>
      <c r="AQ12" s="10">
        <v>0</v>
      </c>
      <c r="AR12" s="9">
        <v>0</v>
      </c>
      <c r="AS12" s="11" t="s">
        <v>55</v>
      </c>
      <c r="AT12" s="9">
        <v>0</v>
      </c>
      <c r="AU12" s="10">
        <v>0</v>
      </c>
      <c r="AV12" s="9">
        <v>0</v>
      </c>
      <c r="AW12" s="27">
        <v>0</v>
      </c>
      <c r="AX12" s="9">
        <v>0</v>
      </c>
      <c r="AY12" s="27">
        <v>0</v>
      </c>
      <c r="AZ12" s="9">
        <v>60</v>
      </c>
      <c r="BA12" s="27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27">
        <f t="shared" si="4"/>
        <v>7260</v>
      </c>
      <c r="BI12" s="37">
        <f t="shared" si="5"/>
        <v>108088</v>
      </c>
      <c r="BJ12" s="23"/>
    </row>
    <row r="13" spans="1:62" ht="15.75">
      <c r="A13" s="19">
        <v>12</v>
      </c>
      <c r="B13" s="20">
        <v>54175</v>
      </c>
      <c r="C13" s="21" t="s">
        <v>103</v>
      </c>
      <c r="D13" s="22" t="s">
        <v>70</v>
      </c>
      <c r="E13" s="23">
        <v>8</v>
      </c>
      <c r="F13" s="23">
        <v>4</v>
      </c>
      <c r="G13" s="23">
        <v>4</v>
      </c>
      <c r="H13" s="19">
        <v>30</v>
      </c>
      <c r="I13" s="24">
        <v>56900</v>
      </c>
      <c r="J13" s="27">
        <v>0</v>
      </c>
      <c r="K13" s="24">
        <f t="shared" si="1"/>
        <v>19346</v>
      </c>
      <c r="L13" s="9">
        <v>1800</v>
      </c>
      <c r="M13" s="24">
        <f t="shared" si="2"/>
        <v>612</v>
      </c>
      <c r="N13" s="24">
        <f t="shared" si="8"/>
        <v>10242</v>
      </c>
      <c r="O13" s="24">
        <f t="shared" si="6"/>
        <v>10674</v>
      </c>
      <c r="P13" s="9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3">
        <v>0</v>
      </c>
      <c r="AC13" s="27">
        <f t="shared" si="0"/>
        <v>99574</v>
      </c>
      <c r="AD13" s="9">
        <v>2500</v>
      </c>
      <c r="AE13" s="27">
        <v>200</v>
      </c>
      <c r="AF13" s="10">
        <v>0</v>
      </c>
      <c r="AG13" s="9">
        <v>0</v>
      </c>
      <c r="AH13" s="24">
        <f t="shared" si="7"/>
        <v>7625</v>
      </c>
      <c r="AI13" s="24">
        <f t="shared" si="3"/>
        <v>10674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10">
        <v>0</v>
      </c>
      <c r="AV13" s="9">
        <v>0</v>
      </c>
      <c r="AW13" s="27">
        <v>0</v>
      </c>
      <c r="AX13" s="9">
        <v>0</v>
      </c>
      <c r="AY13" s="27">
        <v>0</v>
      </c>
      <c r="AZ13" s="9">
        <v>60</v>
      </c>
      <c r="BA13" s="27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27">
        <f>SUM(AD13:BG13)</f>
        <v>21059</v>
      </c>
      <c r="BI13" s="37">
        <f>SUM(AC13-BH13)</f>
        <v>78515</v>
      </c>
      <c r="BJ13" s="23"/>
    </row>
    <row r="14" spans="1:62" ht="15.75">
      <c r="A14" s="19">
        <v>13</v>
      </c>
      <c r="B14" s="20">
        <v>54235</v>
      </c>
      <c r="C14" s="21" t="s">
        <v>74</v>
      </c>
      <c r="D14" s="22" t="s">
        <v>73</v>
      </c>
      <c r="E14" s="23">
        <v>8</v>
      </c>
      <c r="F14" s="23">
        <v>3</v>
      </c>
      <c r="G14" s="23">
        <v>3</v>
      </c>
      <c r="H14" s="19">
        <v>30</v>
      </c>
      <c r="I14" s="24">
        <v>68000</v>
      </c>
      <c r="J14" s="27">
        <v>0</v>
      </c>
      <c r="K14" s="24">
        <f t="shared" si="1"/>
        <v>23120</v>
      </c>
      <c r="L14" s="9">
        <v>1800</v>
      </c>
      <c r="M14" s="24">
        <f t="shared" si="2"/>
        <v>612</v>
      </c>
      <c r="N14" s="24">
        <f t="shared" si="8"/>
        <v>12240</v>
      </c>
      <c r="O14" s="24">
        <f t="shared" si="6"/>
        <v>12757</v>
      </c>
      <c r="P14" s="9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3">
        <v>0</v>
      </c>
      <c r="AC14" s="27">
        <f t="shared" si="0"/>
        <v>118529</v>
      </c>
      <c r="AD14" s="9">
        <v>8000</v>
      </c>
      <c r="AE14" s="27">
        <v>200</v>
      </c>
      <c r="AF14" s="10">
        <v>0</v>
      </c>
      <c r="AG14" s="9">
        <v>0</v>
      </c>
      <c r="AH14" s="24">
        <f t="shared" si="7"/>
        <v>9112</v>
      </c>
      <c r="AI14" s="24">
        <f t="shared" si="3"/>
        <v>12757</v>
      </c>
      <c r="AJ14" s="9">
        <v>0</v>
      </c>
      <c r="AK14" s="9">
        <v>0</v>
      </c>
      <c r="AL14" s="27">
        <v>0</v>
      </c>
      <c r="AM14" s="9">
        <v>0</v>
      </c>
      <c r="AN14" s="27">
        <v>0</v>
      </c>
      <c r="AO14" s="9">
        <v>0</v>
      </c>
      <c r="AP14" s="9">
        <v>0</v>
      </c>
      <c r="AQ14" s="10">
        <v>0</v>
      </c>
      <c r="AR14" s="9">
        <v>0</v>
      </c>
      <c r="AS14" s="11" t="s">
        <v>55</v>
      </c>
      <c r="AT14" s="9">
        <v>0</v>
      </c>
      <c r="AU14" s="10">
        <v>0</v>
      </c>
      <c r="AV14" s="9">
        <v>0</v>
      </c>
      <c r="AW14" s="27">
        <v>0</v>
      </c>
      <c r="AX14" s="9">
        <v>0</v>
      </c>
      <c r="AY14" s="27">
        <v>0</v>
      </c>
      <c r="AZ14" s="9">
        <v>60</v>
      </c>
      <c r="BA14" s="27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27">
        <f t="shared" si="4"/>
        <v>30129</v>
      </c>
      <c r="BI14" s="37">
        <f t="shared" si="5"/>
        <v>88400</v>
      </c>
      <c r="BJ14" s="23"/>
    </row>
    <row r="15" spans="1:62" ht="15" customHeight="1">
      <c r="A15" s="19">
        <v>14</v>
      </c>
      <c r="B15" s="20">
        <v>50803</v>
      </c>
      <c r="C15" s="21" t="s">
        <v>75</v>
      </c>
      <c r="D15" s="22" t="s">
        <v>70</v>
      </c>
      <c r="E15" s="23">
        <v>8</v>
      </c>
      <c r="F15" s="23">
        <v>4</v>
      </c>
      <c r="G15" s="23">
        <v>4</v>
      </c>
      <c r="H15" s="19">
        <v>30</v>
      </c>
      <c r="I15" s="24">
        <v>68000</v>
      </c>
      <c r="J15" s="27">
        <v>0</v>
      </c>
      <c r="K15" s="24">
        <f t="shared" si="1"/>
        <v>23120</v>
      </c>
      <c r="L15" s="9">
        <v>1800</v>
      </c>
      <c r="M15" s="24">
        <f t="shared" si="2"/>
        <v>612</v>
      </c>
      <c r="N15" s="24">
        <f t="shared" si="8"/>
        <v>12240</v>
      </c>
      <c r="O15" s="24">
        <f t="shared" si="6"/>
        <v>12757</v>
      </c>
      <c r="P15" s="9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3">
        <v>0</v>
      </c>
      <c r="AC15" s="27">
        <f t="shared" si="0"/>
        <v>118529</v>
      </c>
      <c r="AD15" s="9">
        <v>10000</v>
      </c>
      <c r="AE15" s="27">
        <v>200</v>
      </c>
      <c r="AF15" s="10">
        <v>0</v>
      </c>
      <c r="AG15" s="9">
        <v>0</v>
      </c>
      <c r="AH15" s="24">
        <f t="shared" si="7"/>
        <v>9112</v>
      </c>
      <c r="AI15" s="24">
        <f t="shared" si="3"/>
        <v>12757</v>
      </c>
      <c r="AJ15" s="9">
        <v>0</v>
      </c>
      <c r="AK15" s="9">
        <v>0</v>
      </c>
      <c r="AL15" s="27">
        <v>0</v>
      </c>
      <c r="AM15" s="9">
        <v>0</v>
      </c>
      <c r="AN15" s="27">
        <v>0</v>
      </c>
      <c r="AO15" s="9">
        <v>0</v>
      </c>
      <c r="AP15" s="9">
        <v>0</v>
      </c>
      <c r="AQ15" s="10">
        <v>0</v>
      </c>
      <c r="AR15" s="9">
        <v>0</v>
      </c>
      <c r="AS15" s="11" t="s">
        <v>55</v>
      </c>
      <c r="AT15" s="9">
        <v>0</v>
      </c>
      <c r="AU15" s="10">
        <v>0</v>
      </c>
      <c r="AV15" s="9">
        <v>0</v>
      </c>
      <c r="AW15" s="27">
        <v>0</v>
      </c>
      <c r="AX15" s="9">
        <v>0</v>
      </c>
      <c r="AY15" s="27">
        <v>0</v>
      </c>
      <c r="AZ15" s="9">
        <v>60</v>
      </c>
      <c r="BA15" s="27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27">
        <f t="shared" si="4"/>
        <v>32129</v>
      </c>
      <c r="BI15" s="37">
        <f t="shared" si="5"/>
        <v>86400</v>
      </c>
      <c r="BJ15" s="23"/>
    </row>
    <row r="16" spans="1:62" ht="15" customHeight="1">
      <c r="A16" s="19">
        <v>15</v>
      </c>
      <c r="B16" s="20">
        <v>44492</v>
      </c>
      <c r="C16" s="21" t="s">
        <v>104</v>
      </c>
      <c r="D16" s="22" t="s">
        <v>105</v>
      </c>
      <c r="E16" s="23">
        <v>7</v>
      </c>
      <c r="F16" s="23">
        <v>4</v>
      </c>
      <c r="G16" s="23">
        <v>4</v>
      </c>
      <c r="H16" s="19">
        <v>30</v>
      </c>
      <c r="I16" s="24">
        <v>53600</v>
      </c>
      <c r="J16" s="27">
        <v>0</v>
      </c>
      <c r="K16" s="24">
        <f t="shared" si="1"/>
        <v>18224</v>
      </c>
      <c r="L16" s="9">
        <v>1800</v>
      </c>
      <c r="M16" s="24">
        <f t="shared" si="2"/>
        <v>612</v>
      </c>
      <c r="N16" s="24">
        <f t="shared" si="8"/>
        <v>9648</v>
      </c>
      <c r="O16" s="24">
        <f t="shared" si="6"/>
        <v>10055</v>
      </c>
      <c r="P16" s="9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3">
        <v>0</v>
      </c>
      <c r="AC16" s="27">
        <f t="shared" si="0"/>
        <v>93939</v>
      </c>
      <c r="AD16" s="9">
        <v>4000</v>
      </c>
      <c r="AE16" s="27">
        <v>200</v>
      </c>
      <c r="AF16" s="10">
        <v>0</v>
      </c>
      <c r="AG16" s="9">
        <v>0</v>
      </c>
      <c r="AH16" s="24">
        <f t="shared" si="7"/>
        <v>7182</v>
      </c>
      <c r="AI16" s="24">
        <f t="shared" si="3"/>
        <v>10055</v>
      </c>
      <c r="AJ16" s="9">
        <v>0</v>
      </c>
      <c r="AK16" s="9">
        <v>0</v>
      </c>
      <c r="AL16" s="27">
        <v>0</v>
      </c>
      <c r="AM16" s="27">
        <v>0</v>
      </c>
      <c r="AN16" s="27">
        <v>0</v>
      </c>
      <c r="AO16" s="9">
        <v>0</v>
      </c>
      <c r="AP16" s="9">
        <v>0</v>
      </c>
      <c r="AQ16" s="28">
        <v>0</v>
      </c>
      <c r="AR16" s="27">
        <v>0</v>
      </c>
      <c r="AS16" s="27">
        <v>0</v>
      </c>
      <c r="AT16" s="27">
        <v>0</v>
      </c>
      <c r="AU16" s="27">
        <v>0</v>
      </c>
      <c r="AV16" s="9">
        <v>0</v>
      </c>
      <c r="AW16" s="27">
        <v>0</v>
      </c>
      <c r="AX16" s="9">
        <v>0</v>
      </c>
      <c r="AY16" s="27">
        <v>0</v>
      </c>
      <c r="AZ16" s="9">
        <v>60</v>
      </c>
      <c r="BA16" s="27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27">
        <f t="shared" si="4"/>
        <v>21497</v>
      </c>
      <c r="BI16" s="37">
        <f>SUM(AC16-BH16)</f>
        <v>72442</v>
      </c>
      <c r="BJ16" s="23"/>
    </row>
    <row r="17" spans="1:62" ht="15.75">
      <c r="A17" s="19">
        <v>16</v>
      </c>
      <c r="B17" s="20">
        <v>30811</v>
      </c>
      <c r="C17" s="21" t="s">
        <v>114</v>
      </c>
      <c r="D17" s="22" t="s">
        <v>105</v>
      </c>
      <c r="E17" s="23">
        <v>8</v>
      </c>
      <c r="F17" s="23">
        <v>4</v>
      </c>
      <c r="G17" s="23">
        <v>4</v>
      </c>
      <c r="H17" s="19">
        <v>30</v>
      </c>
      <c r="I17" s="24">
        <v>74300</v>
      </c>
      <c r="J17" s="27">
        <v>0</v>
      </c>
      <c r="K17" s="24">
        <f t="shared" si="1"/>
        <v>25262</v>
      </c>
      <c r="L17" s="9">
        <v>1800</v>
      </c>
      <c r="M17" s="24">
        <f t="shared" si="2"/>
        <v>612</v>
      </c>
      <c r="N17" s="24">
        <v>0</v>
      </c>
      <c r="O17" s="24">
        <v>0</v>
      </c>
      <c r="P17" s="9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3">
        <v>0</v>
      </c>
      <c r="AC17" s="27">
        <f t="shared" si="0"/>
        <v>101974</v>
      </c>
      <c r="AD17" s="9">
        <v>10000</v>
      </c>
      <c r="AE17" s="27">
        <v>200</v>
      </c>
      <c r="AF17" s="10">
        <v>0</v>
      </c>
      <c r="AG17" s="9">
        <v>0</v>
      </c>
      <c r="AH17" s="24">
        <v>0</v>
      </c>
      <c r="AI17" s="24">
        <f>O17</f>
        <v>0</v>
      </c>
      <c r="AJ17" s="9">
        <v>0</v>
      </c>
      <c r="AK17" s="9">
        <v>0</v>
      </c>
      <c r="AL17" s="27">
        <v>0</v>
      </c>
      <c r="AM17" s="9">
        <v>0</v>
      </c>
      <c r="AN17" s="27">
        <v>0</v>
      </c>
      <c r="AO17" s="9">
        <v>0</v>
      </c>
      <c r="AP17" s="9">
        <v>0</v>
      </c>
      <c r="AQ17" s="10">
        <v>8000</v>
      </c>
      <c r="AR17" s="9">
        <v>0</v>
      </c>
      <c r="AS17" s="11" t="s">
        <v>55</v>
      </c>
      <c r="AT17" s="9">
        <v>0</v>
      </c>
      <c r="AU17" s="10">
        <v>0</v>
      </c>
      <c r="AV17" s="9">
        <v>0</v>
      </c>
      <c r="AW17" s="27">
        <v>0</v>
      </c>
      <c r="AX17" s="9">
        <v>0</v>
      </c>
      <c r="AY17" s="27">
        <v>0</v>
      </c>
      <c r="AZ17" s="9">
        <v>60</v>
      </c>
      <c r="BA17" s="27">
        <v>0</v>
      </c>
      <c r="BB17" s="9">
        <v>0</v>
      </c>
      <c r="BC17" s="9">
        <v>560</v>
      </c>
      <c r="BD17" s="9">
        <v>0</v>
      </c>
      <c r="BE17" s="9">
        <v>0</v>
      </c>
      <c r="BF17" s="9">
        <v>0</v>
      </c>
      <c r="BG17" s="9">
        <v>0</v>
      </c>
      <c r="BH17" s="27">
        <f t="shared" si="4"/>
        <v>18820</v>
      </c>
      <c r="BI17" s="37">
        <f t="shared" si="5"/>
        <v>83154</v>
      </c>
      <c r="BJ17" s="23"/>
    </row>
    <row r="18" spans="1:62" ht="31.5">
      <c r="A18" s="19">
        <v>17</v>
      </c>
      <c r="B18" s="29">
        <v>57246</v>
      </c>
      <c r="C18" s="30" t="s">
        <v>117</v>
      </c>
      <c r="D18" s="13" t="s">
        <v>118</v>
      </c>
      <c r="E18" s="17">
        <v>7</v>
      </c>
      <c r="F18" s="17">
        <v>4</v>
      </c>
      <c r="G18" s="17">
        <v>4</v>
      </c>
      <c r="H18" s="19">
        <v>30</v>
      </c>
      <c r="I18" s="31">
        <v>56900</v>
      </c>
      <c r="J18" s="16">
        <v>0</v>
      </c>
      <c r="K18" s="24">
        <f t="shared" si="1"/>
        <v>19346</v>
      </c>
      <c r="L18" s="9">
        <v>1800</v>
      </c>
      <c r="M18" s="24">
        <f t="shared" si="2"/>
        <v>612</v>
      </c>
      <c r="N18" s="24">
        <f>SUM(I18*18%,0)</f>
        <v>10242</v>
      </c>
      <c r="O18" s="24">
        <f>ROUND((I18+K18)*14%,0)</f>
        <v>10674</v>
      </c>
      <c r="P18" s="9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3">
        <v>0</v>
      </c>
      <c r="AC18" s="27">
        <f>SUM(I18:AB18)</f>
        <v>99574</v>
      </c>
      <c r="AD18" s="9">
        <v>5000</v>
      </c>
      <c r="AE18" s="27">
        <v>200</v>
      </c>
      <c r="AF18" s="10">
        <v>0</v>
      </c>
      <c r="AG18" s="9">
        <v>0</v>
      </c>
      <c r="AH18" s="24">
        <f>ROUND((I18+K18)*10%,0)</f>
        <v>7625</v>
      </c>
      <c r="AI18" s="24">
        <f>O18</f>
        <v>10674</v>
      </c>
      <c r="AJ18" s="9">
        <v>0</v>
      </c>
      <c r="AK18" s="9">
        <v>0</v>
      </c>
      <c r="AL18" s="27">
        <v>0</v>
      </c>
      <c r="AM18" s="9">
        <v>0</v>
      </c>
      <c r="AN18" s="27">
        <v>0</v>
      </c>
      <c r="AO18" s="9">
        <v>0</v>
      </c>
      <c r="AP18" s="9">
        <v>0</v>
      </c>
      <c r="AQ18" s="10">
        <v>0</v>
      </c>
      <c r="AR18" s="9">
        <v>0</v>
      </c>
      <c r="AS18" s="11" t="s">
        <v>55</v>
      </c>
      <c r="AT18" s="9">
        <v>0</v>
      </c>
      <c r="AU18" s="10">
        <v>0</v>
      </c>
      <c r="AV18" s="9">
        <v>0</v>
      </c>
      <c r="AW18" s="27">
        <v>0</v>
      </c>
      <c r="AX18" s="9">
        <v>0</v>
      </c>
      <c r="AY18" s="27">
        <v>0</v>
      </c>
      <c r="AZ18" s="9">
        <v>60</v>
      </c>
      <c r="BA18" s="27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27">
        <f>SUM(AD18:BG18)</f>
        <v>23559</v>
      </c>
      <c r="BI18" s="37">
        <f>SUM(AC18-BH18)</f>
        <v>76015</v>
      </c>
      <c r="BJ18" s="23"/>
    </row>
    <row r="19" spans="1:62" ht="15.75">
      <c r="A19" s="19">
        <v>18</v>
      </c>
      <c r="B19" s="20">
        <v>79615</v>
      </c>
      <c r="C19" s="21" t="s">
        <v>108</v>
      </c>
      <c r="D19" s="22" t="s">
        <v>109</v>
      </c>
      <c r="E19" s="23">
        <v>7</v>
      </c>
      <c r="F19" s="23">
        <v>4</v>
      </c>
      <c r="G19" s="23">
        <v>3</v>
      </c>
      <c r="H19" s="19">
        <v>30</v>
      </c>
      <c r="I19" s="24">
        <v>49000</v>
      </c>
      <c r="J19" s="27">
        <v>0</v>
      </c>
      <c r="K19" s="24">
        <f t="shared" si="1"/>
        <v>16660</v>
      </c>
      <c r="L19" s="9">
        <v>1800</v>
      </c>
      <c r="M19" s="24">
        <f t="shared" si="2"/>
        <v>612</v>
      </c>
      <c r="N19" s="24">
        <v>8820</v>
      </c>
      <c r="O19" s="24">
        <f t="shared" si="6"/>
        <v>9192</v>
      </c>
      <c r="P19" s="9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3">
        <v>0</v>
      </c>
      <c r="AC19" s="27">
        <f>SUM(I19:AB19)</f>
        <v>86084</v>
      </c>
      <c r="AD19" s="9">
        <v>2000</v>
      </c>
      <c r="AE19" s="27">
        <v>200</v>
      </c>
      <c r="AF19" s="10">
        <v>0</v>
      </c>
      <c r="AG19" s="9">
        <v>0</v>
      </c>
      <c r="AH19" s="24">
        <f t="shared" si="7"/>
        <v>6566</v>
      </c>
      <c r="AI19" s="24">
        <f t="shared" si="3"/>
        <v>9192</v>
      </c>
      <c r="AJ19" s="9">
        <v>0</v>
      </c>
      <c r="AK19" s="9">
        <v>0</v>
      </c>
      <c r="AL19" s="27">
        <v>0</v>
      </c>
      <c r="AM19" s="9">
        <v>0</v>
      </c>
      <c r="AN19" s="27">
        <v>0</v>
      </c>
      <c r="AO19" s="9">
        <v>0</v>
      </c>
      <c r="AP19" s="9">
        <v>0</v>
      </c>
      <c r="AQ19" s="10">
        <v>0</v>
      </c>
      <c r="AR19" s="9">
        <v>0</v>
      </c>
      <c r="AS19" s="11" t="s">
        <v>55</v>
      </c>
      <c r="AT19" s="9">
        <v>0</v>
      </c>
      <c r="AU19" s="10">
        <v>0</v>
      </c>
      <c r="AV19" s="9">
        <v>0</v>
      </c>
      <c r="AW19" s="27">
        <v>0</v>
      </c>
      <c r="AX19" s="9">
        <v>0</v>
      </c>
      <c r="AY19" s="27">
        <v>0</v>
      </c>
      <c r="AZ19" s="9">
        <v>60</v>
      </c>
      <c r="BA19" s="27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27">
        <f>SUM(AD19:BG19)</f>
        <v>18018</v>
      </c>
      <c r="BI19" s="37">
        <f>SUM(AC19-BH19)</f>
        <v>68066</v>
      </c>
      <c r="BJ19" s="23"/>
    </row>
    <row r="20" spans="1:62" ht="15.75">
      <c r="A20" s="19">
        <v>19</v>
      </c>
      <c r="B20" s="20">
        <v>79616</v>
      </c>
      <c r="C20" s="21" t="s">
        <v>110</v>
      </c>
      <c r="D20" s="22" t="s">
        <v>111</v>
      </c>
      <c r="E20" s="23">
        <v>7</v>
      </c>
      <c r="F20" s="23">
        <v>2</v>
      </c>
      <c r="G20" s="23">
        <v>1</v>
      </c>
      <c r="H20" s="19">
        <v>30</v>
      </c>
      <c r="I20" s="24">
        <v>49000</v>
      </c>
      <c r="J20" s="27">
        <v>0</v>
      </c>
      <c r="K20" s="24">
        <f t="shared" si="1"/>
        <v>16660</v>
      </c>
      <c r="L20" s="9">
        <v>1800</v>
      </c>
      <c r="M20" s="24">
        <f t="shared" si="2"/>
        <v>612</v>
      </c>
      <c r="N20" s="24">
        <f>SUM(I20*18%,0)</f>
        <v>8820</v>
      </c>
      <c r="O20" s="24">
        <f t="shared" si="6"/>
        <v>9192</v>
      </c>
      <c r="P20" s="9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3">
        <v>0</v>
      </c>
      <c r="AC20" s="27">
        <f>SUM(I20:AB20)</f>
        <v>86084</v>
      </c>
      <c r="AD20" s="9">
        <v>3000</v>
      </c>
      <c r="AE20" s="27">
        <v>200</v>
      </c>
      <c r="AF20" s="10">
        <v>0</v>
      </c>
      <c r="AG20" s="9">
        <v>0</v>
      </c>
      <c r="AH20" s="24">
        <f t="shared" si="7"/>
        <v>6566</v>
      </c>
      <c r="AI20" s="24">
        <f t="shared" si="3"/>
        <v>9192</v>
      </c>
      <c r="AJ20" s="9">
        <v>0</v>
      </c>
      <c r="AK20" s="9">
        <v>0</v>
      </c>
      <c r="AL20" s="27">
        <v>0</v>
      </c>
      <c r="AM20" s="9">
        <v>0</v>
      </c>
      <c r="AN20" s="27">
        <v>0</v>
      </c>
      <c r="AO20" s="9">
        <v>0</v>
      </c>
      <c r="AP20" s="9">
        <v>0</v>
      </c>
      <c r="AQ20" s="10">
        <v>0</v>
      </c>
      <c r="AR20" s="9">
        <v>0</v>
      </c>
      <c r="AS20" s="11" t="s">
        <v>55</v>
      </c>
      <c r="AT20" s="9">
        <v>0</v>
      </c>
      <c r="AU20" s="10">
        <v>0</v>
      </c>
      <c r="AV20" s="9">
        <v>0</v>
      </c>
      <c r="AW20" s="27">
        <v>0</v>
      </c>
      <c r="AX20" s="9">
        <v>0</v>
      </c>
      <c r="AY20" s="27">
        <v>0</v>
      </c>
      <c r="AZ20" s="9">
        <v>60</v>
      </c>
      <c r="BA20" s="27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27">
        <f>SUM(AD20:BG20)</f>
        <v>19018</v>
      </c>
      <c r="BI20" s="37">
        <f>SUM(AC20-BH20)</f>
        <v>67066</v>
      </c>
      <c r="BJ20" s="23"/>
    </row>
    <row r="21" spans="1:62" ht="15.75">
      <c r="A21" s="19">
        <v>20</v>
      </c>
      <c r="B21" s="20">
        <v>14866</v>
      </c>
      <c r="C21" s="21" t="s">
        <v>76</v>
      </c>
      <c r="D21" s="22" t="s">
        <v>77</v>
      </c>
      <c r="E21" s="23">
        <v>8</v>
      </c>
      <c r="F21" s="23">
        <v>1</v>
      </c>
      <c r="G21" s="23">
        <v>1</v>
      </c>
      <c r="H21" s="19">
        <v>30</v>
      </c>
      <c r="I21" s="24">
        <v>76500</v>
      </c>
      <c r="J21" s="27">
        <v>0</v>
      </c>
      <c r="K21" s="24">
        <f t="shared" si="1"/>
        <v>26010</v>
      </c>
      <c r="L21" s="9">
        <v>1800</v>
      </c>
      <c r="M21" s="24">
        <f t="shared" si="2"/>
        <v>612</v>
      </c>
      <c r="N21" s="24">
        <f>SUM(I21*18%,0)</f>
        <v>13770</v>
      </c>
      <c r="O21" s="24">
        <v>0</v>
      </c>
      <c r="P21" s="9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3">
        <v>0</v>
      </c>
      <c r="AC21" s="27">
        <f t="shared" si="0"/>
        <v>118692</v>
      </c>
      <c r="AD21" s="9">
        <v>15000</v>
      </c>
      <c r="AE21" s="27">
        <v>200</v>
      </c>
      <c r="AF21" s="10">
        <v>0</v>
      </c>
      <c r="AG21" s="9">
        <v>0</v>
      </c>
      <c r="AH21" s="24">
        <v>0</v>
      </c>
      <c r="AI21" s="24">
        <f t="shared" si="3"/>
        <v>0</v>
      </c>
      <c r="AJ21" s="9">
        <v>0</v>
      </c>
      <c r="AK21" s="9">
        <v>0</v>
      </c>
      <c r="AL21" s="27">
        <v>0</v>
      </c>
      <c r="AM21" s="9">
        <v>0</v>
      </c>
      <c r="AN21" s="27">
        <v>0</v>
      </c>
      <c r="AO21" s="9">
        <v>0</v>
      </c>
      <c r="AP21" s="9">
        <v>0</v>
      </c>
      <c r="AQ21" s="10">
        <v>5000</v>
      </c>
      <c r="AR21" s="9">
        <v>0</v>
      </c>
      <c r="AS21" s="11" t="s">
        <v>55</v>
      </c>
      <c r="AT21" s="9">
        <v>0</v>
      </c>
      <c r="AU21" s="10">
        <v>0</v>
      </c>
      <c r="AV21" s="9">
        <v>0</v>
      </c>
      <c r="AW21" s="27">
        <v>0</v>
      </c>
      <c r="AX21" s="9">
        <v>0</v>
      </c>
      <c r="AY21" s="27">
        <v>0</v>
      </c>
      <c r="AZ21" s="9">
        <v>60</v>
      </c>
      <c r="BA21" s="27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27">
        <f t="shared" si="4"/>
        <v>20260</v>
      </c>
      <c r="BI21" s="37">
        <f t="shared" si="5"/>
        <v>98432</v>
      </c>
      <c r="BJ21" s="23"/>
    </row>
    <row r="22" spans="1:62" ht="15.75">
      <c r="A22" s="19">
        <v>21</v>
      </c>
      <c r="B22" s="20">
        <v>39848</v>
      </c>
      <c r="C22" s="21" t="s">
        <v>78</v>
      </c>
      <c r="D22" s="22" t="s">
        <v>79</v>
      </c>
      <c r="E22" s="23">
        <v>8</v>
      </c>
      <c r="F22" s="23">
        <v>1</v>
      </c>
      <c r="G22" s="23">
        <v>1</v>
      </c>
      <c r="H22" s="19">
        <v>30</v>
      </c>
      <c r="I22" s="24">
        <v>76500</v>
      </c>
      <c r="J22" s="27">
        <v>0</v>
      </c>
      <c r="K22" s="24">
        <f t="shared" si="1"/>
        <v>26010</v>
      </c>
      <c r="L22" s="9">
        <v>1800</v>
      </c>
      <c r="M22" s="24">
        <f t="shared" si="2"/>
        <v>612</v>
      </c>
      <c r="N22" s="24">
        <v>0</v>
      </c>
      <c r="O22" s="24">
        <v>0</v>
      </c>
      <c r="P22" s="9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3">
        <v>0</v>
      </c>
      <c r="AC22" s="27">
        <f t="shared" si="0"/>
        <v>104922</v>
      </c>
      <c r="AD22" s="9">
        <v>7000</v>
      </c>
      <c r="AE22" s="27">
        <v>200</v>
      </c>
      <c r="AF22" s="10">
        <v>0</v>
      </c>
      <c r="AG22" s="9">
        <v>0</v>
      </c>
      <c r="AH22" s="24">
        <v>0</v>
      </c>
      <c r="AI22" s="24">
        <f t="shared" si="3"/>
        <v>0</v>
      </c>
      <c r="AJ22" s="9">
        <v>0</v>
      </c>
      <c r="AK22" s="9">
        <v>0</v>
      </c>
      <c r="AL22" s="27">
        <v>0</v>
      </c>
      <c r="AM22" s="9">
        <v>0</v>
      </c>
      <c r="AN22" s="27">
        <v>0</v>
      </c>
      <c r="AO22" s="9">
        <v>0</v>
      </c>
      <c r="AP22" s="9">
        <v>0</v>
      </c>
      <c r="AQ22" s="10">
        <v>7000</v>
      </c>
      <c r="AR22" s="9">
        <v>0</v>
      </c>
      <c r="AS22" s="11" t="s">
        <v>55</v>
      </c>
      <c r="AT22" s="9">
        <v>0</v>
      </c>
      <c r="AU22" s="10">
        <v>0</v>
      </c>
      <c r="AV22" s="9">
        <v>0</v>
      </c>
      <c r="AW22" s="27">
        <v>0</v>
      </c>
      <c r="AX22" s="9">
        <v>0</v>
      </c>
      <c r="AY22" s="27">
        <v>0</v>
      </c>
      <c r="AZ22" s="9">
        <v>60</v>
      </c>
      <c r="BA22" s="27">
        <v>0</v>
      </c>
      <c r="BB22" s="9">
        <v>0</v>
      </c>
      <c r="BC22" s="9">
        <v>560</v>
      </c>
      <c r="BD22" s="9">
        <v>0</v>
      </c>
      <c r="BE22" s="9">
        <v>0</v>
      </c>
      <c r="BF22" s="9">
        <v>0</v>
      </c>
      <c r="BG22" s="9">
        <v>0</v>
      </c>
      <c r="BH22" s="27">
        <f t="shared" si="4"/>
        <v>14820</v>
      </c>
      <c r="BI22" s="37">
        <f t="shared" si="5"/>
        <v>90102</v>
      </c>
      <c r="BJ22" s="23"/>
    </row>
    <row r="23" spans="1:62" ht="15.75">
      <c r="A23" s="19">
        <v>22</v>
      </c>
      <c r="B23" s="20">
        <v>38262</v>
      </c>
      <c r="C23" s="21" t="s">
        <v>80</v>
      </c>
      <c r="D23" s="22" t="s">
        <v>81</v>
      </c>
      <c r="E23" s="23">
        <v>8</v>
      </c>
      <c r="F23" s="23">
        <v>1</v>
      </c>
      <c r="G23" s="23">
        <v>1</v>
      </c>
      <c r="H23" s="19">
        <v>30</v>
      </c>
      <c r="I23" s="24">
        <v>76500</v>
      </c>
      <c r="J23" s="27">
        <v>0</v>
      </c>
      <c r="K23" s="24">
        <f t="shared" si="1"/>
        <v>26010</v>
      </c>
      <c r="L23" s="9">
        <v>1800</v>
      </c>
      <c r="M23" s="24">
        <f t="shared" si="2"/>
        <v>612</v>
      </c>
      <c r="N23" s="24">
        <f>SUM(I23*18%,0)</f>
        <v>13770</v>
      </c>
      <c r="O23" s="24">
        <v>0</v>
      </c>
      <c r="P23" s="9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3">
        <v>0</v>
      </c>
      <c r="AC23" s="27">
        <f t="shared" si="0"/>
        <v>118692</v>
      </c>
      <c r="AD23" s="9">
        <v>12000</v>
      </c>
      <c r="AE23" s="27">
        <v>200</v>
      </c>
      <c r="AF23" s="10">
        <v>0</v>
      </c>
      <c r="AG23" s="9">
        <v>0</v>
      </c>
      <c r="AH23" s="24">
        <v>0</v>
      </c>
      <c r="AI23" s="24">
        <f t="shared" si="3"/>
        <v>0</v>
      </c>
      <c r="AJ23" s="9">
        <v>0</v>
      </c>
      <c r="AK23" s="9">
        <v>0</v>
      </c>
      <c r="AL23" s="27">
        <v>0</v>
      </c>
      <c r="AM23" s="9">
        <v>0</v>
      </c>
      <c r="AN23" s="27">
        <v>0</v>
      </c>
      <c r="AO23" s="9">
        <v>0</v>
      </c>
      <c r="AP23" s="9">
        <v>0</v>
      </c>
      <c r="AQ23" s="10">
        <v>4000</v>
      </c>
      <c r="AR23" s="9">
        <v>0</v>
      </c>
      <c r="AS23" s="11" t="s">
        <v>55</v>
      </c>
      <c r="AT23" s="9">
        <v>0</v>
      </c>
      <c r="AU23" s="10">
        <v>0</v>
      </c>
      <c r="AV23" s="9">
        <v>0</v>
      </c>
      <c r="AW23" s="27">
        <v>0</v>
      </c>
      <c r="AX23" s="9">
        <v>0</v>
      </c>
      <c r="AY23" s="27">
        <v>0</v>
      </c>
      <c r="AZ23" s="9">
        <v>60</v>
      </c>
      <c r="BA23" s="27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27">
        <f t="shared" si="4"/>
        <v>16260</v>
      </c>
      <c r="BI23" s="37">
        <f t="shared" si="5"/>
        <v>102432</v>
      </c>
      <c r="BJ23" s="23"/>
    </row>
    <row r="24" spans="1:62" ht="15.75">
      <c r="A24" s="19">
        <v>23</v>
      </c>
      <c r="B24" s="20">
        <v>8585</v>
      </c>
      <c r="C24" s="21" t="s">
        <v>82</v>
      </c>
      <c r="D24" s="22" t="s">
        <v>83</v>
      </c>
      <c r="E24" s="23">
        <v>6</v>
      </c>
      <c r="F24" s="23">
        <v>1</v>
      </c>
      <c r="G24" s="23">
        <v>1</v>
      </c>
      <c r="H24" s="19">
        <v>30</v>
      </c>
      <c r="I24" s="24">
        <v>53600</v>
      </c>
      <c r="J24" s="27">
        <v>0</v>
      </c>
      <c r="K24" s="24">
        <f t="shared" si="1"/>
        <v>18224</v>
      </c>
      <c r="L24" s="9">
        <v>3600</v>
      </c>
      <c r="M24" s="24">
        <f t="shared" si="2"/>
        <v>1224</v>
      </c>
      <c r="N24" s="24">
        <v>0</v>
      </c>
      <c r="O24" s="24">
        <f t="shared" si="6"/>
        <v>10055</v>
      </c>
      <c r="P24" s="9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3">
        <v>0</v>
      </c>
      <c r="AC24" s="27">
        <f t="shared" si="0"/>
        <v>86703</v>
      </c>
      <c r="AD24" s="9">
        <v>300</v>
      </c>
      <c r="AE24" s="27">
        <v>0</v>
      </c>
      <c r="AF24" s="10">
        <v>0</v>
      </c>
      <c r="AG24" s="9">
        <v>0</v>
      </c>
      <c r="AH24" s="24">
        <f t="shared" si="7"/>
        <v>7182</v>
      </c>
      <c r="AI24" s="24">
        <f t="shared" si="3"/>
        <v>10055</v>
      </c>
      <c r="AJ24" s="9">
        <v>0</v>
      </c>
      <c r="AK24" s="9">
        <v>0</v>
      </c>
      <c r="AL24" s="27">
        <v>0</v>
      </c>
      <c r="AM24" s="9">
        <v>0</v>
      </c>
      <c r="AN24" s="27">
        <v>0</v>
      </c>
      <c r="AO24" s="9">
        <v>0</v>
      </c>
      <c r="AP24" s="9">
        <v>0</v>
      </c>
      <c r="AQ24" s="10">
        <v>0</v>
      </c>
      <c r="AR24" s="9">
        <v>0</v>
      </c>
      <c r="AS24" s="11" t="s">
        <v>55</v>
      </c>
      <c r="AT24" s="9">
        <v>0</v>
      </c>
      <c r="AU24" s="10">
        <v>0</v>
      </c>
      <c r="AV24" s="9">
        <v>0</v>
      </c>
      <c r="AW24" s="27">
        <v>0</v>
      </c>
      <c r="AX24" s="9">
        <v>0</v>
      </c>
      <c r="AY24" s="27">
        <v>0</v>
      </c>
      <c r="AZ24" s="9">
        <v>60</v>
      </c>
      <c r="BA24" s="27">
        <v>0</v>
      </c>
      <c r="BB24" s="9">
        <v>0</v>
      </c>
      <c r="BC24" s="9">
        <v>560</v>
      </c>
      <c r="BD24" s="9">
        <v>0</v>
      </c>
      <c r="BE24" s="9">
        <v>0</v>
      </c>
      <c r="BF24" s="9">
        <v>0</v>
      </c>
      <c r="BG24" s="9">
        <v>0</v>
      </c>
      <c r="BH24" s="27">
        <f t="shared" si="4"/>
        <v>18157</v>
      </c>
      <c r="BI24" s="37">
        <f t="shared" si="5"/>
        <v>68546</v>
      </c>
      <c r="BJ24" s="23"/>
    </row>
    <row r="25" spans="1:62" ht="15.75">
      <c r="A25" s="19">
        <v>24</v>
      </c>
      <c r="B25" s="20">
        <v>39840</v>
      </c>
      <c r="C25" s="21" t="s">
        <v>84</v>
      </c>
      <c r="D25" s="22" t="s">
        <v>85</v>
      </c>
      <c r="E25" s="23">
        <v>7</v>
      </c>
      <c r="F25" s="23">
        <v>1</v>
      </c>
      <c r="G25" s="23">
        <v>1</v>
      </c>
      <c r="H25" s="19">
        <v>30</v>
      </c>
      <c r="I25" s="24">
        <v>68000</v>
      </c>
      <c r="J25" s="27">
        <v>0</v>
      </c>
      <c r="K25" s="24">
        <f t="shared" si="1"/>
        <v>23120</v>
      </c>
      <c r="L25" s="9">
        <v>1800</v>
      </c>
      <c r="M25" s="24">
        <f t="shared" si="2"/>
        <v>612</v>
      </c>
      <c r="N25" s="24">
        <f>SUM(I25*18%,0)</f>
        <v>12240</v>
      </c>
      <c r="O25" s="24">
        <v>0</v>
      </c>
      <c r="P25" s="9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3">
        <v>0</v>
      </c>
      <c r="AC25" s="27">
        <f t="shared" si="0"/>
        <v>105772</v>
      </c>
      <c r="AD25" s="9">
        <v>10000</v>
      </c>
      <c r="AE25" s="27">
        <v>200</v>
      </c>
      <c r="AF25" s="10">
        <v>0</v>
      </c>
      <c r="AG25" s="9">
        <v>0</v>
      </c>
      <c r="AH25" s="24">
        <v>0</v>
      </c>
      <c r="AI25" s="24">
        <v>0</v>
      </c>
      <c r="AJ25" s="9">
        <v>0</v>
      </c>
      <c r="AK25" s="9">
        <v>0</v>
      </c>
      <c r="AL25" s="27">
        <v>0</v>
      </c>
      <c r="AM25" s="9">
        <v>0</v>
      </c>
      <c r="AN25" s="27">
        <v>0</v>
      </c>
      <c r="AO25" s="9">
        <v>0</v>
      </c>
      <c r="AP25" s="9">
        <v>0</v>
      </c>
      <c r="AQ25" s="10">
        <v>5000</v>
      </c>
      <c r="AR25" s="9">
        <v>0</v>
      </c>
      <c r="AS25" s="11" t="s">
        <v>55</v>
      </c>
      <c r="AT25" s="9">
        <v>0</v>
      </c>
      <c r="AU25" s="10">
        <v>0</v>
      </c>
      <c r="AV25" s="9">
        <v>0</v>
      </c>
      <c r="AW25" s="27">
        <v>0</v>
      </c>
      <c r="AX25" s="9">
        <v>0</v>
      </c>
      <c r="AY25" s="27">
        <v>0</v>
      </c>
      <c r="AZ25" s="9">
        <v>60</v>
      </c>
      <c r="BA25" s="27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27">
        <f t="shared" si="4"/>
        <v>15260</v>
      </c>
      <c r="BI25" s="37">
        <f t="shared" si="5"/>
        <v>90512</v>
      </c>
      <c r="BJ25" s="23"/>
    </row>
    <row r="26" spans="1:62" ht="15.75">
      <c r="A26" s="19">
        <v>25</v>
      </c>
      <c r="B26" s="20">
        <v>54180</v>
      </c>
      <c r="C26" s="21" t="s">
        <v>86</v>
      </c>
      <c r="D26" s="22" t="s">
        <v>85</v>
      </c>
      <c r="E26" s="23">
        <v>7</v>
      </c>
      <c r="F26" s="23">
        <v>17</v>
      </c>
      <c r="G26" s="23">
        <v>17</v>
      </c>
      <c r="H26" s="19">
        <v>30</v>
      </c>
      <c r="I26" s="24">
        <v>55200</v>
      </c>
      <c r="J26" s="27">
        <v>0</v>
      </c>
      <c r="K26" s="24">
        <f t="shared" si="1"/>
        <v>18768</v>
      </c>
      <c r="L26" s="9">
        <v>1800</v>
      </c>
      <c r="M26" s="24">
        <f t="shared" si="2"/>
        <v>612</v>
      </c>
      <c r="N26" s="24">
        <v>0</v>
      </c>
      <c r="O26" s="24">
        <f t="shared" si="6"/>
        <v>10356</v>
      </c>
      <c r="P26" s="9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3">
        <v>0</v>
      </c>
      <c r="AC26" s="27">
        <f t="shared" si="0"/>
        <v>86736</v>
      </c>
      <c r="AD26" s="9">
        <v>2000</v>
      </c>
      <c r="AE26" s="27">
        <v>200</v>
      </c>
      <c r="AF26" s="10">
        <v>0</v>
      </c>
      <c r="AG26" s="9">
        <v>0</v>
      </c>
      <c r="AH26" s="24">
        <f t="shared" si="7"/>
        <v>7397</v>
      </c>
      <c r="AI26" s="24">
        <f t="shared" si="3"/>
        <v>10356</v>
      </c>
      <c r="AJ26" s="9">
        <v>0</v>
      </c>
      <c r="AK26" s="9">
        <v>0</v>
      </c>
      <c r="AL26" s="27">
        <v>0</v>
      </c>
      <c r="AM26" s="9">
        <v>0</v>
      </c>
      <c r="AN26" s="27">
        <v>0</v>
      </c>
      <c r="AO26" s="9">
        <v>0</v>
      </c>
      <c r="AP26" s="9">
        <v>0</v>
      </c>
      <c r="AQ26" s="10">
        <v>0</v>
      </c>
      <c r="AR26" s="9">
        <v>0</v>
      </c>
      <c r="AS26" s="11" t="s">
        <v>55</v>
      </c>
      <c r="AT26" s="9">
        <v>0</v>
      </c>
      <c r="AU26" s="10">
        <v>0</v>
      </c>
      <c r="AV26" s="9">
        <v>0</v>
      </c>
      <c r="AW26" s="27">
        <v>0</v>
      </c>
      <c r="AX26" s="9">
        <v>0</v>
      </c>
      <c r="AY26" s="27">
        <v>0</v>
      </c>
      <c r="AZ26" s="9">
        <v>60</v>
      </c>
      <c r="BA26" s="27">
        <v>0</v>
      </c>
      <c r="BB26" s="9">
        <v>0</v>
      </c>
      <c r="BC26" s="9">
        <v>370</v>
      </c>
      <c r="BD26" s="9">
        <v>0</v>
      </c>
      <c r="BE26" s="9">
        <v>0</v>
      </c>
      <c r="BF26" s="9">
        <v>0</v>
      </c>
      <c r="BG26" s="9">
        <v>0</v>
      </c>
      <c r="BH26" s="27">
        <f t="shared" si="4"/>
        <v>20383</v>
      </c>
      <c r="BI26" s="37">
        <f t="shared" si="5"/>
        <v>66353</v>
      </c>
      <c r="BJ26" s="23"/>
    </row>
    <row r="27" spans="1:62" ht="15.75">
      <c r="A27" s="19">
        <v>26</v>
      </c>
      <c r="B27" s="20">
        <v>45716</v>
      </c>
      <c r="C27" s="21" t="s">
        <v>87</v>
      </c>
      <c r="D27" s="22" t="s">
        <v>85</v>
      </c>
      <c r="E27" s="23">
        <v>7</v>
      </c>
      <c r="F27" s="23">
        <v>17</v>
      </c>
      <c r="G27" s="23">
        <v>17</v>
      </c>
      <c r="H27" s="19">
        <v>30</v>
      </c>
      <c r="I27" s="24">
        <v>55200</v>
      </c>
      <c r="J27" s="27">
        <v>0</v>
      </c>
      <c r="K27" s="24">
        <f t="shared" si="1"/>
        <v>18768</v>
      </c>
      <c r="L27" s="9">
        <v>1800</v>
      </c>
      <c r="M27" s="24">
        <f t="shared" si="2"/>
        <v>612</v>
      </c>
      <c r="N27" s="24">
        <f>SUM(I27*18%,0)</f>
        <v>9936</v>
      </c>
      <c r="O27" s="24">
        <f t="shared" si="6"/>
        <v>10356</v>
      </c>
      <c r="P27" s="9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3">
        <v>0</v>
      </c>
      <c r="AC27" s="27">
        <f t="shared" si="0"/>
        <v>96672</v>
      </c>
      <c r="AD27" s="9">
        <v>2500</v>
      </c>
      <c r="AE27" s="27">
        <v>200</v>
      </c>
      <c r="AF27" s="10">
        <v>0</v>
      </c>
      <c r="AG27" s="9">
        <v>0</v>
      </c>
      <c r="AH27" s="24">
        <f t="shared" si="7"/>
        <v>7397</v>
      </c>
      <c r="AI27" s="24">
        <f t="shared" si="3"/>
        <v>10356</v>
      </c>
      <c r="AJ27" s="9">
        <v>0</v>
      </c>
      <c r="AK27" s="9">
        <v>0</v>
      </c>
      <c r="AL27" s="27">
        <v>0</v>
      </c>
      <c r="AM27" s="9">
        <v>0</v>
      </c>
      <c r="AN27" s="27">
        <v>0</v>
      </c>
      <c r="AO27" s="9">
        <v>0</v>
      </c>
      <c r="AP27" s="9">
        <v>0</v>
      </c>
      <c r="AQ27" s="10">
        <v>0</v>
      </c>
      <c r="AR27" s="9">
        <v>0</v>
      </c>
      <c r="AS27" s="11" t="s">
        <v>55</v>
      </c>
      <c r="AT27" s="9">
        <v>0</v>
      </c>
      <c r="AU27" s="10">
        <v>0</v>
      </c>
      <c r="AV27" s="9">
        <v>0</v>
      </c>
      <c r="AW27" s="27">
        <v>0</v>
      </c>
      <c r="AX27" s="9">
        <v>0</v>
      </c>
      <c r="AY27" s="27">
        <v>0</v>
      </c>
      <c r="AZ27" s="9">
        <v>60</v>
      </c>
      <c r="BA27" s="27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27">
        <f t="shared" si="4"/>
        <v>20513</v>
      </c>
      <c r="BI27" s="37">
        <f t="shared" si="5"/>
        <v>76159</v>
      </c>
      <c r="BJ27" s="23"/>
    </row>
    <row r="28" spans="1:62" ht="15.75">
      <c r="A28" s="19">
        <v>27</v>
      </c>
      <c r="B28" s="20">
        <v>54112</v>
      </c>
      <c r="C28" s="21" t="s">
        <v>88</v>
      </c>
      <c r="D28" s="22" t="s">
        <v>85</v>
      </c>
      <c r="E28" s="23">
        <v>7</v>
      </c>
      <c r="F28" s="23">
        <v>17</v>
      </c>
      <c r="G28" s="23">
        <v>17</v>
      </c>
      <c r="H28" s="19">
        <v>30</v>
      </c>
      <c r="I28" s="24">
        <v>55200</v>
      </c>
      <c r="J28" s="27">
        <v>0</v>
      </c>
      <c r="K28" s="24">
        <f t="shared" si="1"/>
        <v>18768</v>
      </c>
      <c r="L28" s="9">
        <v>1800</v>
      </c>
      <c r="M28" s="24">
        <f t="shared" si="2"/>
        <v>612</v>
      </c>
      <c r="N28" s="24">
        <f aca="true" t="shared" si="9" ref="N28:N35">SUM(I28*18%,0)</f>
        <v>9936</v>
      </c>
      <c r="O28" s="24">
        <f t="shared" si="6"/>
        <v>10356</v>
      </c>
      <c r="P28" s="9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3">
        <v>0</v>
      </c>
      <c r="AC28" s="27">
        <f t="shared" si="0"/>
        <v>96672</v>
      </c>
      <c r="AD28" s="9">
        <v>5000</v>
      </c>
      <c r="AE28" s="27">
        <v>200</v>
      </c>
      <c r="AF28" s="10">
        <v>0</v>
      </c>
      <c r="AG28" s="9">
        <v>0</v>
      </c>
      <c r="AH28" s="24">
        <f t="shared" si="7"/>
        <v>7397</v>
      </c>
      <c r="AI28" s="24">
        <f t="shared" si="3"/>
        <v>10356</v>
      </c>
      <c r="AJ28" s="9">
        <v>0</v>
      </c>
      <c r="AK28" s="9">
        <v>0</v>
      </c>
      <c r="AL28" s="27">
        <v>0</v>
      </c>
      <c r="AM28" s="9">
        <v>0</v>
      </c>
      <c r="AN28" s="27">
        <v>0</v>
      </c>
      <c r="AO28" s="9">
        <v>0</v>
      </c>
      <c r="AP28" s="9">
        <v>0</v>
      </c>
      <c r="AQ28" s="10">
        <v>0</v>
      </c>
      <c r="AR28" s="9">
        <v>0</v>
      </c>
      <c r="AS28" s="11" t="s">
        <v>55</v>
      </c>
      <c r="AT28" s="9">
        <v>0</v>
      </c>
      <c r="AU28" s="10">
        <v>0</v>
      </c>
      <c r="AV28" s="9">
        <v>0</v>
      </c>
      <c r="AW28" s="27">
        <v>0</v>
      </c>
      <c r="AX28" s="9">
        <v>0</v>
      </c>
      <c r="AY28" s="27">
        <v>0</v>
      </c>
      <c r="AZ28" s="9">
        <v>60</v>
      </c>
      <c r="BA28" s="27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27">
        <f t="shared" si="4"/>
        <v>23013</v>
      </c>
      <c r="BI28" s="37">
        <f t="shared" si="5"/>
        <v>73659</v>
      </c>
      <c r="BJ28" s="23"/>
    </row>
    <row r="29" spans="1:62" ht="15.75" customHeight="1">
      <c r="A29" s="19">
        <v>28</v>
      </c>
      <c r="B29" s="20">
        <v>46075</v>
      </c>
      <c r="C29" s="21" t="s">
        <v>89</v>
      </c>
      <c r="D29" s="22" t="s">
        <v>85</v>
      </c>
      <c r="E29" s="23">
        <v>7</v>
      </c>
      <c r="F29" s="23">
        <v>17</v>
      </c>
      <c r="G29" s="23">
        <v>17</v>
      </c>
      <c r="H29" s="19">
        <v>30</v>
      </c>
      <c r="I29" s="24">
        <v>55200</v>
      </c>
      <c r="J29" s="27">
        <v>0</v>
      </c>
      <c r="K29" s="24">
        <f t="shared" si="1"/>
        <v>18768</v>
      </c>
      <c r="L29" s="9">
        <v>1800</v>
      </c>
      <c r="M29" s="24">
        <f t="shared" si="2"/>
        <v>612</v>
      </c>
      <c r="N29" s="24">
        <f t="shared" si="9"/>
        <v>9936</v>
      </c>
      <c r="O29" s="24">
        <f t="shared" si="6"/>
        <v>10356</v>
      </c>
      <c r="P29" s="9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3">
        <v>0</v>
      </c>
      <c r="AC29" s="27">
        <f t="shared" si="0"/>
        <v>96672</v>
      </c>
      <c r="AD29" s="9">
        <v>3000</v>
      </c>
      <c r="AE29" s="27">
        <v>200</v>
      </c>
      <c r="AF29" s="10">
        <v>0</v>
      </c>
      <c r="AG29" s="9">
        <v>0</v>
      </c>
      <c r="AH29" s="24">
        <f t="shared" si="7"/>
        <v>7397</v>
      </c>
      <c r="AI29" s="24">
        <f t="shared" si="3"/>
        <v>10356</v>
      </c>
      <c r="AJ29" s="9">
        <v>0</v>
      </c>
      <c r="AK29" s="9">
        <v>0</v>
      </c>
      <c r="AL29" s="27">
        <v>0</v>
      </c>
      <c r="AM29" s="9">
        <v>0</v>
      </c>
      <c r="AN29" s="27">
        <v>0</v>
      </c>
      <c r="AO29" s="9">
        <v>0</v>
      </c>
      <c r="AP29" s="9">
        <v>0</v>
      </c>
      <c r="AQ29" s="10">
        <v>0</v>
      </c>
      <c r="AR29" s="9">
        <v>0</v>
      </c>
      <c r="AS29" s="11">
        <v>0</v>
      </c>
      <c r="AT29" s="9">
        <v>0</v>
      </c>
      <c r="AU29" s="10">
        <v>0</v>
      </c>
      <c r="AV29" s="9">
        <v>0</v>
      </c>
      <c r="AW29" s="27">
        <v>0</v>
      </c>
      <c r="AX29" s="9">
        <v>0</v>
      </c>
      <c r="AY29" s="27">
        <v>0</v>
      </c>
      <c r="AZ29" s="9">
        <v>60</v>
      </c>
      <c r="BA29" s="27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27">
        <f t="shared" si="4"/>
        <v>21013</v>
      </c>
      <c r="BI29" s="37">
        <f t="shared" si="5"/>
        <v>75659</v>
      </c>
      <c r="BJ29" s="23"/>
    </row>
    <row r="30" spans="1:62" ht="15.75" customHeight="1">
      <c r="A30" s="19">
        <v>29</v>
      </c>
      <c r="B30" s="29">
        <v>53666</v>
      </c>
      <c r="C30" s="30" t="s">
        <v>120</v>
      </c>
      <c r="D30" s="16" t="s">
        <v>85</v>
      </c>
      <c r="E30" s="14">
        <v>7</v>
      </c>
      <c r="F30" s="15">
        <v>17</v>
      </c>
      <c r="G30" s="15">
        <v>17</v>
      </c>
      <c r="H30" s="19">
        <v>30</v>
      </c>
      <c r="I30" s="24">
        <v>55200</v>
      </c>
      <c r="J30" s="27">
        <v>0</v>
      </c>
      <c r="K30" s="24">
        <f t="shared" si="1"/>
        <v>18768</v>
      </c>
      <c r="L30" s="9">
        <v>1800</v>
      </c>
      <c r="M30" s="24">
        <f t="shared" si="2"/>
        <v>612</v>
      </c>
      <c r="N30" s="24">
        <v>0</v>
      </c>
      <c r="O30" s="24">
        <f>ROUND((I30+K30)*14%,0)</f>
        <v>10356</v>
      </c>
      <c r="P30" s="9">
        <v>0</v>
      </c>
      <c r="Q30" s="16">
        <v>0</v>
      </c>
      <c r="R30" s="16">
        <v>0</v>
      </c>
      <c r="S30" s="23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3">
        <v>0</v>
      </c>
      <c r="AC30" s="27">
        <f>SUM(I30:AB30)</f>
        <v>86736</v>
      </c>
      <c r="AD30" s="9">
        <v>3000</v>
      </c>
      <c r="AE30" s="27">
        <v>200</v>
      </c>
      <c r="AF30" s="10">
        <v>0</v>
      </c>
      <c r="AG30" s="9">
        <v>0</v>
      </c>
      <c r="AH30" s="24">
        <f>ROUND((I30+K30)*10%,0)</f>
        <v>7397</v>
      </c>
      <c r="AI30" s="24">
        <f>O30</f>
        <v>10356</v>
      </c>
      <c r="AJ30" s="9">
        <v>0</v>
      </c>
      <c r="AK30" s="9">
        <v>0</v>
      </c>
      <c r="AL30" s="27">
        <v>0</v>
      </c>
      <c r="AM30" s="9">
        <v>0</v>
      </c>
      <c r="AN30" s="27">
        <v>0</v>
      </c>
      <c r="AO30" s="9">
        <v>0</v>
      </c>
      <c r="AP30" s="9">
        <v>0</v>
      </c>
      <c r="AQ30" s="10">
        <v>0</v>
      </c>
      <c r="AR30" s="9">
        <v>0</v>
      </c>
      <c r="AS30" s="11">
        <v>0</v>
      </c>
      <c r="AT30" s="9">
        <v>0</v>
      </c>
      <c r="AU30" s="10">
        <v>0</v>
      </c>
      <c r="AV30" s="9">
        <v>0</v>
      </c>
      <c r="AW30" s="27">
        <v>0</v>
      </c>
      <c r="AX30" s="9">
        <v>0</v>
      </c>
      <c r="AY30" s="27">
        <v>0</v>
      </c>
      <c r="AZ30" s="9">
        <v>60</v>
      </c>
      <c r="BA30" s="27">
        <v>0</v>
      </c>
      <c r="BB30" s="9">
        <v>0</v>
      </c>
      <c r="BC30" s="9">
        <v>370</v>
      </c>
      <c r="BD30" s="9">
        <v>0</v>
      </c>
      <c r="BE30" s="9">
        <v>0</v>
      </c>
      <c r="BF30" s="9">
        <v>0</v>
      </c>
      <c r="BG30" s="9">
        <v>0</v>
      </c>
      <c r="BH30" s="27">
        <f>SUM(AD30:BG30)</f>
        <v>21383</v>
      </c>
      <c r="BI30" s="37">
        <f>SUM(AC30-BH30)</f>
        <v>65353</v>
      </c>
      <c r="BJ30" s="23"/>
    </row>
    <row r="31" spans="1:62" ht="15.75">
      <c r="A31" s="19">
        <v>30</v>
      </c>
      <c r="B31" s="20">
        <v>45290</v>
      </c>
      <c r="C31" s="21" t="s">
        <v>90</v>
      </c>
      <c r="D31" s="22" t="s">
        <v>85</v>
      </c>
      <c r="E31" s="23">
        <v>6</v>
      </c>
      <c r="F31" s="23">
        <v>17</v>
      </c>
      <c r="G31" s="23">
        <v>17</v>
      </c>
      <c r="H31" s="19">
        <v>30</v>
      </c>
      <c r="I31" s="24">
        <v>52000</v>
      </c>
      <c r="J31" s="27">
        <v>0</v>
      </c>
      <c r="K31" s="24">
        <f t="shared" si="1"/>
        <v>17680</v>
      </c>
      <c r="L31" s="9">
        <v>1800</v>
      </c>
      <c r="M31" s="24">
        <f t="shared" si="2"/>
        <v>612</v>
      </c>
      <c r="N31" s="24">
        <f t="shared" si="9"/>
        <v>9360</v>
      </c>
      <c r="O31" s="24">
        <f t="shared" si="6"/>
        <v>9755</v>
      </c>
      <c r="P31" s="9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3">
        <v>0</v>
      </c>
      <c r="AC31" s="27">
        <f t="shared" si="0"/>
        <v>91207</v>
      </c>
      <c r="AD31" s="9">
        <v>2000</v>
      </c>
      <c r="AE31" s="27">
        <v>200</v>
      </c>
      <c r="AF31" s="10">
        <v>0</v>
      </c>
      <c r="AG31" s="9">
        <v>0</v>
      </c>
      <c r="AH31" s="24">
        <f t="shared" si="7"/>
        <v>6968</v>
      </c>
      <c r="AI31" s="24">
        <f t="shared" si="3"/>
        <v>9755</v>
      </c>
      <c r="AJ31" s="9">
        <v>0</v>
      </c>
      <c r="AK31" s="9">
        <v>0</v>
      </c>
      <c r="AL31" s="27">
        <v>0</v>
      </c>
      <c r="AM31" s="9">
        <v>0</v>
      </c>
      <c r="AN31" s="27">
        <v>0</v>
      </c>
      <c r="AO31" s="9">
        <v>0</v>
      </c>
      <c r="AP31" s="9">
        <v>0</v>
      </c>
      <c r="AQ31" s="10">
        <v>0</v>
      </c>
      <c r="AR31" s="9">
        <v>0</v>
      </c>
      <c r="AS31" s="11">
        <v>0</v>
      </c>
      <c r="AT31" s="9">
        <v>0</v>
      </c>
      <c r="AU31" s="10">
        <v>0</v>
      </c>
      <c r="AV31" s="9">
        <v>0</v>
      </c>
      <c r="AW31" s="27">
        <v>0</v>
      </c>
      <c r="AX31" s="9">
        <v>0</v>
      </c>
      <c r="AY31" s="27">
        <v>0</v>
      </c>
      <c r="AZ31" s="9">
        <v>60</v>
      </c>
      <c r="BA31" s="27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27">
        <f t="shared" si="4"/>
        <v>18983</v>
      </c>
      <c r="BI31" s="37">
        <f t="shared" si="5"/>
        <v>72224</v>
      </c>
      <c r="BJ31" s="23"/>
    </row>
    <row r="32" spans="1:62" ht="15.75">
      <c r="A32" s="19">
        <v>31</v>
      </c>
      <c r="B32" s="20">
        <v>49780</v>
      </c>
      <c r="C32" s="21" t="s">
        <v>91</v>
      </c>
      <c r="D32" s="22" t="s">
        <v>85</v>
      </c>
      <c r="E32" s="23">
        <v>6</v>
      </c>
      <c r="F32" s="23">
        <v>17</v>
      </c>
      <c r="G32" s="23">
        <v>17</v>
      </c>
      <c r="H32" s="19">
        <v>30</v>
      </c>
      <c r="I32" s="24">
        <v>52000</v>
      </c>
      <c r="J32" s="27">
        <v>0</v>
      </c>
      <c r="K32" s="24">
        <f t="shared" si="1"/>
        <v>17680</v>
      </c>
      <c r="L32" s="9">
        <v>1800</v>
      </c>
      <c r="M32" s="24">
        <f t="shared" si="2"/>
        <v>612</v>
      </c>
      <c r="N32" s="24">
        <f t="shared" si="9"/>
        <v>9360</v>
      </c>
      <c r="O32" s="24">
        <f t="shared" si="6"/>
        <v>9755</v>
      </c>
      <c r="P32" s="9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3">
        <v>0</v>
      </c>
      <c r="AC32" s="27">
        <f t="shared" si="0"/>
        <v>91207</v>
      </c>
      <c r="AD32" s="9">
        <v>1000</v>
      </c>
      <c r="AE32" s="27">
        <v>200</v>
      </c>
      <c r="AF32" s="10">
        <v>0</v>
      </c>
      <c r="AG32" s="9">
        <v>0</v>
      </c>
      <c r="AH32" s="24">
        <f t="shared" si="7"/>
        <v>6968</v>
      </c>
      <c r="AI32" s="24">
        <f t="shared" si="3"/>
        <v>9755</v>
      </c>
      <c r="AJ32" s="9">
        <v>0</v>
      </c>
      <c r="AK32" s="9">
        <v>0</v>
      </c>
      <c r="AL32" s="27">
        <v>0</v>
      </c>
      <c r="AM32" s="9">
        <v>0</v>
      </c>
      <c r="AN32" s="27">
        <v>0</v>
      </c>
      <c r="AO32" s="9">
        <v>0</v>
      </c>
      <c r="AP32" s="9">
        <v>0</v>
      </c>
      <c r="AQ32" s="10">
        <v>0</v>
      </c>
      <c r="AR32" s="9">
        <v>0</v>
      </c>
      <c r="AS32" s="11">
        <v>0</v>
      </c>
      <c r="AT32" s="9">
        <v>0</v>
      </c>
      <c r="AU32" s="10">
        <v>0</v>
      </c>
      <c r="AV32" s="9">
        <v>0</v>
      </c>
      <c r="AW32" s="27">
        <v>0</v>
      </c>
      <c r="AX32" s="9">
        <v>0</v>
      </c>
      <c r="AY32" s="27">
        <v>0</v>
      </c>
      <c r="AZ32" s="9">
        <v>60</v>
      </c>
      <c r="BA32" s="27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27">
        <f t="shared" si="4"/>
        <v>17983</v>
      </c>
      <c r="BI32" s="37">
        <f t="shared" si="5"/>
        <v>73224</v>
      </c>
      <c r="BJ32" s="23"/>
    </row>
    <row r="33" spans="1:62" ht="15.75">
      <c r="A33" s="19">
        <v>32</v>
      </c>
      <c r="B33" s="20">
        <v>55277</v>
      </c>
      <c r="C33" s="21" t="s">
        <v>92</v>
      </c>
      <c r="D33" s="22" t="s">
        <v>85</v>
      </c>
      <c r="E33" s="23">
        <v>6</v>
      </c>
      <c r="F33" s="23">
        <v>17</v>
      </c>
      <c r="G33" s="23">
        <v>17</v>
      </c>
      <c r="H33" s="19">
        <v>30</v>
      </c>
      <c r="I33" s="24">
        <v>52000</v>
      </c>
      <c r="J33" s="27">
        <v>0</v>
      </c>
      <c r="K33" s="24">
        <f t="shared" si="1"/>
        <v>17680</v>
      </c>
      <c r="L33" s="9">
        <v>1800</v>
      </c>
      <c r="M33" s="24">
        <f t="shared" si="2"/>
        <v>612</v>
      </c>
      <c r="N33" s="24">
        <f t="shared" si="9"/>
        <v>9360</v>
      </c>
      <c r="O33" s="24">
        <f t="shared" si="6"/>
        <v>9755</v>
      </c>
      <c r="P33" s="9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3">
        <v>0</v>
      </c>
      <c r="AC33" s="27">
        <f t="shared" si="0"/>
        <v>91207</v>
      </c>
      <c r="AD33" s="9">
        <v>500</v>
      </c>
      <c r="AE33" s="27">
        <v>200</v>
      </c>
      <c r="AF33" s="10">
        <v>0</v>
      </c>
      <c r="AG33" s="9">
        <v>0</v>
      </c>
      <c r="AH33" s="24">
        <f t="shared" si="7"/>
        <v>6968</v>
      </c>
      <c r="AI33" s="24">
        <f t="shared" si="3"/>
        <v>9755</v>
      </c>
      <c r="AJ33" s="9">
        <v>0</v>
      </c>
      <c r="AK33" s="9">
        <v>0</v>
      </c>
      <c r="AL33" s="27">
        <v>0</v>
      </c>
      <c r="AM33" s="9">
        <v>0</v>
      </c>
      <c r="AN33" s="27">
        <v>0</v>
      </c>
      <c r="AO33" s="9">
        <v>0</v>
      </c>
      <c r="AP33" s="9">
        <v>0</v>
      </c>
      <c r="AQ33" s="10">
        <v>0</v>
      </c>
      <c r="AR33" s="9">
        <v>0</v>
      </c>
      <c r="AS33" s="11">
        <v>0</v>
      </c>
      <c r="AT33" s="9">
        <v>0</v>
      </c>
      <c r="AU33" s="10">
        <v>0</v>
      </c>
      <c r="AV33" s="9">
        <v>0</v>
      </c>
      <c r="AW33" s="27">
        <v>0</v>
      </c>
      <c r="AX33" s="9">
        <v>0</v>
      </c>
      <c r="AY33" s="27">
        <v>0</v>
      </c>
      <c r="AZ33" s="9">
        <v>60</v>
      </c>
      <c r="BA33" s="27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27">
        <f t="shared" si="4"/>
        <v>17483</v>
      </c>
      <c r="BI33" s="37">
        <f t="shared" si="5"/>
        <v>73724</v>
      </c>
      <c r="BJ33" s="23"/>
    </row>
    <row r="34" spans="1:62" ht="15.75">
      <c r="A34" s="19">
        <v>33</v>
      </c>
      <c r="B34" s="20">
        <v>50088</v>
      </c>
      <c r="C34" s="21" t="s">
        <v>93</v>
      </c>
      <c r="D34" s="22" t="s">
        <v>85</v>
      </c>
      <c r="E34" s="23">
        <v>6</v>
      </c>
      <c r="F34" s="23">
        <v>17</v>
      </c>
      <c r="G34" s="23">
        <v>17</v>
      </c>
      <c r="H34" s="19">
        <v>30</v>
      </c>
      <c r="I34" s="24">
        <v>52000</v>
      </c>
      <c r="J34" s="27">
        <v>0</v>
      </c>
      <c r="K34" s="24">
        <f t="shared" si="1"/>
        <v>17680</v>
      </c>
      <c r="L34" s="9">
        <v>1800</v>
      </c>
      <c r="M34" s="24">
        <f t="shared" si="2"/>
        <v>612</v>
      </c>
      <c r="N34" s="24">
        <f t="shared" si="9"/>
        <v>9360</v>
      </c>
      <c r="O34" s="24">
        <f t="shared" si="6"/>
        <v>9755</v>
      </c>
      <c r="P34" s="9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3">
        <v>0</v>
      </c>
      <c r="AC34" s="27">
        <f t="shared" si="0"/>
        <v>91207</v>
      </c>
      <c r="AD34" s="9">
        <v>2000</v>
      </c>
      <c r="AE34" s="27">
        <v>200</v>
      </c>
      <c r="AF34" s="10">
        <v>0</v>
      </c>
      <c r="AG34" s="9">
        <v>0</v>
      </c>
      <c r="AH34" s="24">
        <f t="shared" si="7"/>
        <v>6968</v>
      </c>
      <c r="AI34" s="24">
        <f t="shared" si="3"/>
        <v>9755</v>
      </c>
      <c r="AJ34" s="9">
        <v>0</v>
      </c>
      <c r="AK34" s="9">
        <v>0</v>
      </c>
      <c r="AL34" s="27">
        <v>0</v>
      </c>
      <c r="AM34" s="9">
        <v>0</v>
      </c>
      <c r="AN34" s="27">
        <v>0</v>
      </c>
      <c r="AO34" s="9">
        <v>0</v>
      </c>
      <c r="AP34" s="9">
        <v>0</v>
      </c>
      <c r="AQ34" s="10">
        <v>0</v>
      </c>
      <c r="AR34" s="9">
        <v>0</v>
      </c>
      <c r="AS34" s="11">
        <v>0</v>
      </c>
      <c r="AT34" s="9">
        <v>0</v>
      </c>
      <c r="AU34" s="10">
        <v>0</v>
      </c>
      <c r="AV34" s="9">
        <v>0</v>
      </c>
      <c r="AW34" s="27">
        <v>0</v>
      </c>
      <c r="AX34" s="9">
        <v>0</v>
      </c>
      <c r="AY34" s="27">
        <v>0</v>
      </c>
      <c r="AZ34" s="9">
        <v>60</v>
      </c>
      <c r="BA34" s="27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27">
        <f t="shared" si="4"/>
        <v>18983</v>
      </c>
      <c r="BI34" s="37">
        <f t="shared" si="5"/>
        <v>72224</v>
      </c>
      <c r="BJ34" s="23"/>
    </row>
    <row r="35" spans="1:62" ht="15.75">
      <c r="A35" s="19">
        <v>34</v>
      </c>
      <c r="B35" s="20">
        <v>9000</v>
      </c>
      <c r="C35" s="21" t="s">
        <v>94</v>
      </c>
      <c r="D35" s="22" t="s">
        <v>85</v>
      </c>
      <c r="E35" s="23">
        <v>6</v>
      </c>
      <c r="F35" s="23">
        <v>17</v>
      </c>
      <c r="G35" s="23">
        <v>17</v>
      </c>
      <c r="H35" s="19">
        <v>30</v>
      </c>
      <c r="I35" s="24">
        <v>52000</v>
      </c>
      <c r="J35" s="27">
        <v>0</v>
      </c>
      <c r="K35" s="24">
        <f t="shared" si="1"/>
        <v>17680</v>
      </c>
      <c r="L35" s="9">
        <v>1800</v>
      </c>
      <c r="M35" s="24">
        <f t="shared" si="2"/>
        <v>612</v>
      </c>
      <c r="N35" s="24">
        <f t="shared" si="9"/>
        <v>9360</v>
      </c>
      <c r="O35" s="24">
        <f t="shared" si="6"/>
        <v>9755</v>
      </c>
      <c r="P35" s="9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3">
        <v>0</v>
      </c>
      <c r="AC35" s="27">
        <f t="shared" si="0"/>
        <v>91207</v>
      </c>
      <c r="AD35" s="9">
        <v>300</v>
      </c>
      <c r="AE35" s="27">
        <v>200</v>
      </c>
      <c r="AF35" s="10">
        <v>0</v>
      </c>
      <c r="AG35" s="9">
        <v>0</v>
      </c>
      <c r="AH35" s="24">
        <f t="shared" si="7"/>
        <v>6968</v>
      </c>
      <c r="AI35" s="24">
        <f t="shared" si="3"/>
        <v>9755</v>
      </c>
      <c r="AJ35" s="9">
        <v>0</v>
      </c>
      <c r="AK35" s="9">
        <v>0</v>
      </c>
      <c r="AL35" s="27">
        <v>0</v>
      </c>
      <c r="AM35" s="9">
        <v>0</v>
      </c>
      <c r="AN35" s="27">
        <v>0</v>
      </c>
      <c r="AO35" s="9">
        <v>0</v>
      </c>
      <c r="AP35" s="9">
        <v>0</v>
      </c>
      <c r="AQ35" s="10">
        <v>0</v>
      </c>
      <c r="AR35" s="9">
        <v>0</v>
      </c>
      <c r="AS35" s="11">
        <v>0</v>
      </c>
      <c r="AT35" s="9">
        <v>0</v>
      </c>
      <c r="AU35" s="10">
        <v>0</v>
      </c>
      <c r="AV35" s="9">
        <v>0</v>
      </c>
      <c r="AW35" s="27">
        <v>0</v>
      </c>
      <c r="AX35" s="9">
        <v>0</v>
      </c>
      <c r="AY35" s="27">
        <v>0</v>
      </c>
      <c r="AZ35" s="9">
        <v>60</v>
      </c>
      <c r="BA35" s="27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27">
        <f t="shared" si="4"/>
        <v>17283</v>
      </c>
      <c r="BI35" s="37">
        <f t="shared" si="5"/>
        <v>73924</v>
      </c>
      <c r="BJ35" s="23"/>
    </row>
    <row r="36" spans="1:62" ht="15.75">
      <c r="A36" s="19">
        <v>35</v>
      </c>
      <c r="B36" s="20">
        <v>44592</v>
      </c>
      <c r="C36" s="21" t="s">
        <v>106</v>
      </c>
      <c r="D36" s="22" t="s">
        <v>85</v>
      </c>
      <c r="E36" s="23">
        <v>6</v>
      </c>
      <c r="F36" s="23">
        <v>17</v>
      </c>
      <c r="G36" s="23">
        <v>17</v>
      </c>
      <c r="H36" s="19">
        <v>30</v>
      </c>
      <c r="I36" s="24">
        <v>52000</v>
      </c>
      <c r="J36" s="27">
        <v>0</v>
      </c>
      <c r="K36" s="24">
        <f t="shared" si="1"/>
        <v>17680</v>
      </c>
      <c r="L36" s="9">
        <v>1800</v>
      </c>
      <c r="M36" s="24">
        <f t="shared" si="2"/>
        <v>612</v>
      </c>
      <c r="N36" s="24">
        <f>SUM(I36*18%,0)</f>
        <v>9360</v>
      </c>
      <c r="O36" s="24">
        <f t="shared" si="6"/>
        <v>9755</v>
      </c>
      <c r="P36" s="9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f t="shared" si="0"/>
        <v>91207</v>
      </c>
      <c r="AD36" s="9">
        <v>1800</v>
      </c>
      <c r="AE36" s="27">
        <v>200</v>
      </c>
      <c r="AF36" s="10">
        <v>0</v>
      </c>
      <c r="AG36" s="9">
        <v>0</v>
      </c>
      <c r="AH36" s="24">
        <f t="shared" si="7"/>
        <v>6968</v>
      </c>
      <c r="AI36" s="24">
        <f t="shared" si="3"/>
        <v>9755</v>
      </c>
      <c r="AJ36" s="9">
        <v>0</v>
      </c>
      <c r="AK36" s="9">
        <v>0</v>
      </c>
      <c r="AL36" s="27">
        <v>0</v>
      </c>
      <c r="AM36" s="9">
        <v>0</v>
      </c>
      <c r="AN36" s="27">
        <v>0</v>
      </c>
      <c r="AO36" s="9">
        <v>0</v>
      </c>
      <c r="AP36" s="9">
        <v>0</v>
      </c>
      <c r="AQ36" s="10">
        <v>0</v>
      </c>
      <c r="AR36" s="9">
        <v>0</v>
      </c>
      <c r="AS36" s="11">
        <v>0</v>
      </c>
      <c r="AT36" s="9">
        <v>0</v>
      </c>
      <c r="AU36" s="10">
        <v>0</v>
      </c>
      <c r="AV36" s="9">
        <v>0</v>
      </c>
      <c r="AW36" s="27">
        <v>0</v>
      </c>
      <c r="AX36" s="9">
        <v>0</v>
      </c>
      <c r="AY36" s="27">
        <v>0</v>
      </c>
      <c r="AZ36" s="9">
        <v>60</v>
      </c>
      <c r="BA36" s="27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27">
        <f>SUM(AD36:BG36)</f>
        <v>18783</v>
      </c>
      <c r="BI36" s="37">
        <f>SUM(AC36-BH36)</f>
        <v>72424</v>
      </c>
      <c r="BJ36" s="23"/>
    </row>
    <row r="37" spans="1:62" ht="15.75">
      <c r="A37" s="19">
        <v>36</v>
      </c>
      <c r="B37" s="20">
        <v>56035</v>
      </c>
      <c r="C37" s="21" t="s">
        <v>107</v>
      </c>
      <c r="D37" s="22" t="s">
        <v>85</v>
      </c>
      <c r="E37" s="23">
        <v>6</v>
      </c>
      <c r="F37" s="23">
        <v>17</v>
      </c>
      <c r="G37" s="23">
        <v>17</v>
      </c>
      <c r="H37" s="19">
        <v>30</v>
      </c>
      <c r="I37" s="24">
        <v>52000</v>
      </c>
      <c r="J37" s="27">
        <v>0</v>
      </c>
      <c r="K37" s="24">
        <f t="shared" si="1"/>
        <v>17680</v>
      </c>
      <c r="L37" s="9">
        <v>1800</v>
      </c>
      <c r="M37" s="24">
        <f t="shared" si="2"/>
        <v>612</v>
      </c>
      <c r="N37" s="24">
        <f>SUM(I37*18%,0)</f>
        <v>9360</v>
      </c>
      <c r="O37" s="24">
        <f t="shared" si="6"/>
        <v>9755</v>
      </c>
      <c r="P37" s="9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f t="shared" si="0"/>
        <v>91207</v>
      </c>
      <c r="AD37" s="9">
        <v>2500</v>
      </c>
      <c r="AE37" s="27">
        <v>200</v>
      </c>
      <c r="AF37" s="10">
        <v>0</v>
      </c>
      <c r="AG37" s="9">
        <v>0</v>
      </c>
      <c r="AH37" s="24">
        <f t="shared" si="7"/>
        <v>6968</v>
      </c>
      <c r="AI37" s="24">
        <f t="shared" si="3"/>
        <v>9755</v>
      </c>
      <c r="AJ37" s="9">
        <v>0</v>
      </c>
      <c r="AK37" s="9">
        <v>0</v>
      </c>
      <c r="AL37" s="27">
        <v>0</v>
      </c>
      <c r="AM37" s="9">
        <v>0</v>
      </c>
      <c r="AN37" s="27">
        <v>0</v>
      </c>
      <c r="AO37" s="9">
        <v>0</v>
      </c>
      <c r="AP37" s="9">
        <v>0</v>
      </c>
      <c r="AQ37" s="10">
        <v>0</v>
      </c>
      <c r="AR37" s="9">
        <v>0</v>
      </c>
      <c r="AS37" s="11" t="s">
        <v>55</v>
      </c>
      <c r="AT37" s="9">
        <v>0</v>
      </c>
      <c r="AU37" s="10">
        <v>0</v>
      </c>
      <c r="AV37" s="9">
        <v>0</v>
      </c>
      <c r="AW37" s="27">
        <v>0</v>
      </c>
      <c r="AX37" s="9">
        <v>0</v>
      </c>
      <c r="AY37" s="27">
        <v>0</v>
      </c>
      <c r="AZ37" s="9">
        <v>60</v>
      </c>
      <c r="BA37" s="27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27">
        <f>SUM(AD37:BG37)</f>
        <v>19483</v>
      </c>
      <c r="BI37" s="37">
        <f>SUM(AC37-BH37)</f>
        <v>71724</v>
      </c>
      <c r="BJ37" s="23"/>
    </row>
    <row r="38" spans="1:62" ht="15.75">
      <c r="A38" s="19">
        <v>37</v>
      </c>
      <c r="B38" s="20">
        <v>58738</v>
      </c>
      <c r="C38" s="21" t="s">
        <v>95</v>
      </c>
      <c r="D38" s="22" t="s">
        <v>85</v>
      </c>
      <c r="E38" s="23">
        <v>6</v>
      </c>
      <c r="F38" s="23">
        <v>17</v>
      </c>
      <c r="G38" s="23">
        <v>17</v>
      </c>
      <c r="H38" s="19">
        <v>30</v>
      </c>
      <c r="I38" s="24">
        <v>42300</v>
      </c>
      <c r="J38" s="27">
        <v>0</v>
      </c>
      <c r="K38" s="24">
        <f t="shared" si="1"/>
        <v>14382</v>
      </c>
      <c r="L38" s="9">
        <v>0</v>
      </c>
      <c r="M38" s="24">
        <f t="shared" si="2"/>
        <v>0</v>
      </c>
      <c r="N38" s="24">
        <f>SUM(I38*18%,0)</f>
        <v>7614</v>
      </c>
      <c r="O38" s="24">
        <f t="shared" si="6"/>
        <v>7935</v>
      </c>
      <c r="P38" s="9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3">
        <v>0</v>
      </c>
      <c r="AC38" s="27">
        <f t="shared" si="0"/>
        <v>72231</v>
      </c>
      <c r="AD38" s="9">
        <v>3000</v>
      </c>
      <c r="AE38" s="27">
        <v>0</v>
      </c>
      <c r="AF38" s="10">
        <v>0</v>
      </c>
      <c r="AG38" s="9">
        <v>0</v>
      </c>
      <c r="AH38" s="24">
        <f t="shared" si="7"/>
        <v>5668</v>
      </c>
      <c r="AI38" s="24">
        <f t="shared" si="3"/>
        <v>7935</v>
      </c>
      <c r="AJ38" s="9">
        <v>0</v>
      </c>
      <c r="AK38" s="9">
        <v>0</v>
      </c>
      <c r="AL38" s="27">
        <v>0</v>
      </c>
      <c r="AM38" s="9">
        <v>0</v>
      </c>
      <c r="AN38" s="27">
        <v>0</v>
      </c>
      <c r="AO38" s="9">
        <v>0</v>
      </c>
      <c r="AP38" s="9">
        <v>0</v>
      </c>
      <c r="AQ38" s="10">
        <v>0</v>
      </c>
      <c r="AR38" s="9">
        <v>0</v>
      </c>
      <c r="AS38" s="11">
        <v>0</v>
      </c>
      <c r="AT38" s="9">
        <v>0</v>
      </c>
      <c r="AU38" s="10">
        <v>0</v>
      </c>
      <c r="AV38" s="9">
        <v>0</v>
      </c>
      <c r="AW38" s="27">
        <v>0</v>
      </c>
      <c r="AX38" s="9">
        <v>0</v>
      </c>
      <c r="AY38" s="27">
        <v>0</v>
      </c>
      <c r="AZ38" s="9">
        <v>60</v>
      </c>
      <c r="BA38" s="27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27">
        <f t="shared" si="4"/>
        <v>16663</v>
      </c>
      <c r="BI38" s="37">
        <f t="shared" si="5"/>
        <v>55568</v>
      </c>
      <c r="BJ38" s="23"/>
    </row>
    <row r="39" spans="1:62" ht="15.75">
      <c r="A39" s="19">
        <v>38</v>
      </c>
      <c r="B39" s="20">
        <v>61054</v>
      </c>
      <c r="C39" s="21" t="s">
        <v>100</v>
      </c>
      <c r="D39" s="22" t="s">
        <v>85</v>
      </c>
      <c r="E39" s="23">
        <v>6</v>
      </c>
      <c r="F39" s="23">
        <v>17</v>
      </c>
      <c r="G39" s="23">
        <v>17</v>
      </c>
      <c r="H39" s="19">
        <v>30</v>
      </c>
      <c r="I39" s="24">
        <v>44900</v>
      </c>
      <c r="J39" s="27">
        <v>0</v>
      </c>
      <c r="K39" s="24">
        <f t="shared" si="1"/>
        <v>15266</v>
      </c>
      <c r="L39" s="9">
        <v>1800</v>
      </c>
      <c r="M39" s="24">
        <f t="shared" si="2"/>
        <v>612</v>
      </c>
      <c r="N39" s="24">
        <f>SUM(I39*18%,0)</f>
        <v>8082</v>
      </c>
      <c r="O39" s="24">
        <f t="shared" si="6"/>
        <v>8423</v>
      </c>
      <c r="P39" s="9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3">
        <v>0</v>
      </c>
      <c r="AC39" s="27">
        <f t="shared" si="0"/>
        <v>79083</v>
      </c>
      <c r="AD39" s="9">
        <v>3000</v>
      </c>
      <c r="AE39" s="27">
        <v>200</v>
      </c>
      <c r="AF39" s="10">
        <v>0</v>
      </c>
      <c r="AG39" s="9">
        <v>0</v>
      </c>
      <c r="AH39" s="24">
        <f t="shared" si="7"/>
        <v>6017</v>
      </c>
      <c r="AI39" s="24">
        <f t="shared" si="3"/>
        <v>8423</v>
      </c>
      <c r="AJ39" s="9">
        <v>0</v>
      </c>
      <c r="AK39" s="9">
        <v>0</v>
      </c>
      <c r="AL39" s="27">
        <v>0</v>
      </c>
      <c r="AM39" s="9">
        <v>0</v>
      </c>
      <c r="AN39" s="27">
        <v>0</v>
      </c>
      <c r="AO39" s="9">
        <v>0</v>
      </c>
      <c r="AP39" s="9">
        <v>0</v>
      </c>
      <c r="AQ39" s="10">
        <v>0</v>
      </c>
      <c r="AR39" s="9">
        <v>0</v>
      </c>
      <c r="AS39" s="11" t="s">
        <v>55</v>
      </c>
      <c r="AT39" s="9">
        <v>0</v>
      </c>
      <c r="AU39" s="10">
        <v>0</v>
      </c>
      <c r="AV39" s="9">
        <v>0</v>
      </c>
      <c r="AW39" s="27">
        <v>0</v>
      </c>
      <c r="AX39" s="9">
        <v>0</v>
      </c>
      <c r="AY39" s="27">
        <v>0</v>
      </c>
      <c r="AZ39" s="9">
        <v>60</v>
      </c>
      <c r="BA39" s="27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27">
        <f t="shared" si="4"/>
        <v>17700</v>
      </c>
      <c r="BI39" s="37">
        <f>SUM(AC39-BH39)</f>
        <v>61383</v>
      </c>
      <c r="BJ39" s="23"/>
    </row>
    <row r="40" spans="1:62" ht="31.5">
      <c r="A40" s="19">
        <v>39</v>
      </c>
      <c r="B40" s="20">
        <v>70809</v>
      </c>
      <c r="C40" s="21" t="s">
        <v>115</v>
      </c>
      <c r="D40" s="22" t="s">
        <v>85</v>
      </c>
      <c r="E40" s="23">
        <v>6</v>
      </c>
      <c r="F40" s="23">
        <v>17</v>
      </c>
      <c r="G40" s="23">
        <v>17</v>
      </c>
      <c r="H40" s="19">
        <v>30</v>
      </c>
      <c r="I40" s="24">
        <v>41100</v>
      </c>
      <c r="J40" s="27">
        <v>0</v>
      </c>
      <c r="K40" s="24">
        <f t="shared" si="1"/>
        <v>13974</v>
      </c>
      <c r="L40" s="9">
        <v>1800</v>
      </c>
      <c r="M40" s="24">
        <f t="shared" si="2"/>
        <v>612</v>
      </c>
      <c r="N40" s="24">
        <v>0</v>
      </c>
      <c r="O40" s="24">
        <f t="shared" si="6"/>
        <v>7710</v>
      </c>
      <c r="P40" s="9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3">
        <v>0</v>
      </c>
      <c r="AC40" s="27">
        <f>SUM(I40:AB40)</f>
        <v>65196</v>
      </c>
      <c r="AD40" s="9">
        <v>300</v>
      </c>
      <c r="AE40" s="27">
        <v>200</v>
      </c>
      <c r="AF40" s="10">
        <v>0</v>
      </c>
      <c r="AG40" s="9">
        <v>0</v>
      </c>
      <c r="AH40" s="24">
        <f>ROUND((I40+K40)*10%,0)</f>
        <v>5507</v>
      </c>
      <c r="AI40" s="24">
        <f>O40</f>
        <v>7710</v>
      </c>
      <c r="AJ40" s="9">
        <v>0</v>
      </c>
      <c r="AK40" s="9">
        <v>0</v>
      </c>
      <c r="AL40" s="27">
        <v>0</v>
      </c>
      <c r="AM40" s="9">
        <v>0</v>
      </c>
      <c r="AN40" s="27">
        <v>0</v>
      </c>
      <c r="AO40" s="9">
        <v>0</v>
      </c>
      <c r="AP40" s="9">
        <v>0</v>
      </c>
      <c r="AQ40" s="10">
        <v>0</v>
      </c>
      <c r="AR40" s="9">
        <v>0</v>
      </c>
      <c r="AS40" s="11" t="s">
        <v>55</v>
      </c>
      <c r="AT40" s="9">
        <v>0</v>
      </c>
      <c r="AU40" s="10">
        <v>0</v>
      </c>
      <c r="AV40" s="9">
        <v>0</v>
      </c>
      <c r="AW40" s="27">
        <v>0</v>
      </c>
      <c r="AX40" s="9">
        <v>0</v>
      </c>
      <c r="AY40" s="27">
        <v>0</v>
      </c>
      <c r="AZ40" s="9">
        <v>60</v>
      </c>
      <c r="BA40" s="27">
        <v>0</v>
      </c>
      <c r="BB40" s="9">
        <v>0</v>
      </c>
      <c r="BC40" s="9">
        <v>370</v>
      </c>
      <c r="BD40" s="9">
        <v>0</v>
      </c>
      <c r="BE40" s="9">
        <v>0</v>
      </c>
      <c r="BF40" s="9">
        <v>0</v>
      </c>
      <c r="BG40" s="9">
        <v>0</v>
      </c>
      <c r="BH40" s="27">
        <f>SUM(AD40:BG40)</f>
        <v>14147</v>
      </c>
      <c r="BI40" s="37">
        <f>SUM(AC40-BH40)</f>
        <v>51049</v>
      </c>
      <c r="BJ40" s="23"/>
    </row>
    <row r="41" spans="1:62" ht="31.5">
      <c r="A41" s="19">
        <v>40</v>
      </c>
      <c r="B41" s="20">
        <v>57364</v>
      </c>
      <c r="C41" s="21" t="s">
        <v>116</v>
      </c>
      <c r="D41" s="22" t="s">
        <v>85</v>
      </c>
      <c r="E41" s="23">
        <v>6</v>
      </c>
      <c r="F41" s="23">
        <v>17</v>
      </c>
      <c r="G41" s="23">
        <v>17</v>
      </c>
      <c r="H41" s="19">
        <v>30</v>
      </c>
      <c r="I41" s="24">
        <v>44900</v>
      </c>
      <c r="J41" s="27">
        <v>0</v>
      </c>
      <c r="K41" s="24">
        <f t="shared" si="1"/>
        <v>15266</v>
      </c>
      <c r="L41" s="9">
        <v>1800</v>
      </c>
      <c r="M41" s="24">
        <f t="shared" si="2"/>
        <v>612</v>
      </c>
      <c r="N41" s="24">
        <f>SUM(I41*18%,0)</f>
        <v>8082</v>
      </c>
      <c r="O41" s="24">
        <f t="shared" si="6"/>
        <v>8423</v>
      </c>
      <c r="P41" s="9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3">
        <v>0</v>
      </c>
      <c r="AC41" s="27">
        <f>SUM(I41:AB41)</f>
        <v>79083</v>
      </c>
      <c r="AD41" s="9">
        <v>1500</v>
      </c>
      <c r="AE41" s="27">
        <v>200</v>
      </c>
      <c r="AF41" s="10">
        <v>0</v>
      </c>
      <c r="AG41" s="9">
        <v>0</v>
      </c>
      <c r="AH41" s="24">
        <f>ROUND((I41+K41)*10%,0)</f>
        <v>6017</v>
      </c>
      <c r="AI41" s="24">
        <f>O41</f>
        <v>8423</v>
      </c>
      <c r="AJ41" s="9">
        <v>0</v>
      </c>
      <c r="AK41" s="9">
        <v>0</v>
      </c>
      <c r="AL41" s="27">
        <v>0</v>
      </c>
      <c r="AM41" s="9">
        <v>0</v>
      </c>
      <c r="AN41" s="27">
        <v>0</v>
      </c>
      <c r="AO41" s="9">
        <v>0</v>
      </c>
      <c r="AP41" s="9">
        <v>0</v>
      </c>
      <c r="AQ41" s="10">
        <v>0</v>
      </c>
      <c r="AR41" s="9">
        <v>0</v>
      </c>
      <c r="AS41" s="11" t="s">
        <v>55</v>
      </c>
      <c r="AT41" s="9">
        <v>0</v>
      </c>
      <c r="AU41" s="10">
        <v>0</v>
      </c>
      <c r="AV41" s="9">
        <v>0</v>
      </c>
      <c r="AW41" s="27">
        <v>0</v>
      </c>
      <c r="AX41" s="9">
        <v>0</v>
      </c>
      <c r="AY41" s="27">
        <v>0</v>
      </c>
      <c r="AZ41" s="9">
        <v>60</v>
      </c>
      <c r="BA41" s="27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27">
        <f>SUM(AD41:BG41)</f>
        <v>16200</v>
      </c>
      <c r="BI41" s="37">
        <f>SUM(AC41-BH41)</f>
        <v>62883</v>
      </c>
      <c r="BJ41" s="23"/>
    </row>
    <row r="42" spans="1:62" ht="15.75">
      <c r="A42" s="19">
        <v>41</v>
      </c>
      <c r="B42" s="20">
        <v>39315</v>
      </c>
      <c r="C42" s="21" t="s">
        <v>96</v>
      </c>
      <c r="D42" s="22" t="s">
        <v>121</v>
      </c>
      <c r="E42" s="23">
        <v>5</v>
      </c>
      <c r="F42" s="23">
        <v>6</v>
      </c>
      <c r="G42" s="23">
        <v>3</v>
      </c>
      <c r="H42" s="19">
        <v>30</v>
      </c>
      <c r="I42" s="24">
        <v>43500</v>
      </c>
      <c r="J42" s="27">
        <v>0</v>
      </c>
      <c r="K42" s="24">
        <f t="shared" si="1"/>
        <v>14790</v>
      </c>
      <c r="L42" s="9">
        <v>1800</v>
      </c>
      <c r="M42" s="24">
        <f t="shared" si="2"/>
        <v>612</v>
      </c>
      <c r="N42" s="24">
        <v>0</v>
      </c>
      <c r="O42" s="9">
        <v>0</v>
      </c>
      <c r="P42" s="9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3">
        <v>0</v>
      </c>
      <c r="AC42" s="27">
        <f t="shared" si="0"/>
        <v>60702</v>
      </c>
      <c r="AD42" s="9">
        <v>100</v>
      </c>
      <c r="AE42" s="27">
        <v>200</v>
      </c>
      <c r="AF42" s="10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27">
        <v>0</v>
      </c>
      <c r="AM42" s="9">
        <v>0</v>
      </c>
      <c r="AN42" s="27">
        <v>0</v>
      </c>
      <c r="AO42" s="9">
        <v>0</v>
      </c>
      <c r="AP42" s="9">
        <v>0</v>
      </c>
      <c r="AQ42" s="10">
        <v>5000</v>
      </c>
      <c r="AR42" s="9">
        <v>0</v>
      </c>
      <c r="AS42" s="11">
        <v>0</v>
      </c>
      <c r="AT42" s="9">
        <v>0</v>
      </c>
      <c r="AU42" s="10">
        <v>0</v>
      </c>
      <c r="AV42" s="9">
        <v>0</v>
      </c>
      <c r="AW42" s="27">
        <v>0</v>
      </c>
      <c r="AX42" s="9">
        <v>0</v>
      </c>
      <c r="AY42" s="27">
        <v>0</v>
      </c>
      <c r="AZ42" s="9">
        <v>30</v>
      </c>
      <c r="BA42" s="27">
        <v>0</v>
      </c>
      <c r="BB42" s="9">
        <v>0</v>
      </c>
      <c r="BC42" s="9">
        <v>370</v>
      </c>
      <c r="BD42" s="9">
        <v>0</v>
      </c>
      <c r="BE42" s="9">
        <v>0</v>
      </c>
      <c r="BF42" s="9">
        <v>0</v>
      </c>
      <c r="BG42" s="9">
        <v>0</v>
      </c>
      <c r="BH42" s="27">
        <f t="shared" si="4"/>
        <v>5700</v>
      </c>
      <c r="BI42" s="27">
        <f t="shared" si="5"/>
        <v>55002</v>
      </c>
      <c r="BJ42" s="23"/>
    </row>
    <row r="43" spans="1:62" ht="15.75">
      <c r="A43" s="19">
        <v>42</v>
      </c>
      <c r="B43" s="20">
        <v>37929</v>
      </c>
      <c r="C43" s="21" t="s">
        <v>97</v>
      </c>
      <c r="D43" s="22" t="s">
        <v>98</v>
      </c>
      <c r="E43" s="23">
        <v>5</v>
      </c>
      <c r="F43" s="23">
        <v>6</v>
      </c>
      <c r="G43" s="23">
        <v>3</v>
      </c>
      <c r="H43" s="19">
        <v>30</v>
      </c>
      <c r="I43" s="24">
        <v>38300</v>
      </c>
      <c r="J43" s="27">
        <v>0</v>
      </c>
      <c r="K43" s="24">
        <f t="shared" si="1"/>
        <v>13022</v>
      </c>
      <c r="L43" s="9">
        <v>1800</v>
      </c>
      <c r="M43" s="24">
        <f t="shared" si="2"/>
        <v>612</v>
      </c>
      <c r="N43" s="24">
        <v>0</v>
      </c>
      <c r="O43" s="9">
        <v>0</v>
      </c>
      <c r="P43" s="9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3">
        <v>0</v>
      </c>
      <c r="AC43" s="27">
        <f t="shared" si="0"/>
        <v>53734</v>
      </c>
      <c r="AD43" s="9">
        <v>100</v>
      </c>
      <c r="AE43" s="27">
        <v>200</v>
      </c>
      <c r="AF43" s="10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27">
        <v>0</v>
      </c>
      <c r="AM43" s="9">
        <v>0</v>
      </c>
      <c r="AN43" s="27">
        <v>0</v>
      </c>
      <c r="AO43" s="9">
        <v>0</v>
      </c>
      <c r="AP43" s="9">
        <v>0</v>
      </c>
      <c r="AQ43" s="10">
        <v>5000</v>
      </c>
      <c r="AR43" s="9">
        <v>0</v>
      </c>
      <c r="AS43" s="11">
        <v>0</v>
      </c>
      <c r="AT43" s="9">
        <v>0</v>
      </c>
      <c r="AU43" s="10">
        <v>0</v>
      </c>
      <c r="AV43" s="9">
        <v>0</v>
      </c>
      <c r="AW43" s="27">
        <v>0</v>
      </c>
      <c r="AX43" s="9">
        <v>0</v>
      </c>
      <c r="AY43" s="27">
        <v>0</v>
      </c>
      <c r="AZ43" s="9">
        <v>30</v>
      </c>
      <c r="BA43" s="27">
        <v>0</v>
      </c>
      <c r="BB43" s="9">
        <v>0</v>
      </c>
      <c r="BC43" s="9">
        <v>370</v>
      </c>
      <c r="BD43" s="9">
        <v>0</v>
      </c>
      <c r="BE43" s="9">
        <v>0</v>
      </c>
      <c r="BF43" s="9">
        <v>0</v>
      </c>
      <c r="BG43" s="9">
        <v>0</v>
      </c>
      <c r="BH43" s="27">
        <f t="shared" si="4"/>
        <v>5700</v>
      </c>
      <c r="BI43" s="27">
        <f t="shared" si="5"/>
        <v>48034</v>
      </c>
      <c r="BJ43" s="23"/>
    </row>
    <row r="44" spans="1:62" ht="15.75">
      <c r="A44" s="19">
        <v>43</v>
      </c>
      <c r="B44" s="20">
        <v>37931</v>
      </c>
      <c r="C44" s="21" t="s">
        <v>99</v>
      </c>
      <c r="D44" s="22" t="s">
        <v>98</v>
      </c>
      <c r="E44" s="23">
        <v>5</v>
      </c>
      <c r="F44" s="23">
        <v>6</v>
      </c>
      <c r="G44" s="23">
        <v>3</v>
      </c>
      <c r="H44" s="19">
        <v>30</v>
      </c>
      <c r="I44" s="24">
        <v>37200</v>
      </c>
      <c r="J44" s="27">
        <v>0</v>
      </c>
      <c r="K44" s="24">
        <f t="shared" si="1"/>
        <v>12648</v>
      </c>
      <c r="L44" s="9">
        <v>1800</v>
      </c>
      <c r="M44" s="24">
        <f t="shared" si="2"/>
        <v>612</v>
      </c>
      <c r="N44" s="24">
        <v>0</v>
      </c>
      <c r="O44" s="9">
        <v>0</v>
      </c>
      <c r="P44" s="9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3">
        <v>0</v>
      </c>
      <c r="AC44" s="27">
        <f t="shared" si="0"/>
        <v>52260</v>
      </c>
      <c r="AD44" s="9">
        <v>100</v>
      </c>
      <c r="AE44" s="27">
        <v>200</v>
      </c>
      <c r="AF44" s="10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27">
        <v>0</v>
      </c>
      <c r="AM44" s="9">
        <v>0</v>
      </c>
      <c r="AN44" s="27">
        <v>0</v>
      </c>
      <c r="AO44" s="9">
        <v>0</v>
      </c>
      <c r="AP44" s="9">
        <v>0</v>
      </c>
      <c r="AQ44" s="10">
        <v>0</v>
      </c>
      <c r="AR44" s="9">
        <v>0</v>
      </c>
      <c r="AS44" s="11">
        <v>0</v>
      </c>
      <c r="AT44" s="9">
        <v>0</v>
      </c>
      <c r="AU44" s="10">
        <v>0</v>
      </c>
      <c r="AV44" s="9">
        <v>0</v>
      </c>
      <c r="AW44" s="27">
        <v>0</v>
      </c>
      <c r="AX44" s="9">
        <v>0</v>
      </c>
      <c r="AY44" s="27">
        <v>0</v>
      </c>
      <c r="AZ44" s="9">
        <v>30</v>
      </c>
      <c r="BA44" s="27">
        <v>0</v>
      </c>
      <c r="BB44" s="9">
        <v>0</v>
      </c>
      <c r="BC44" s="9">
        <v>180</v>
      </c>
      <c r="BD44" s="9">
        <v>0</v>
      </c>
      <c r="BE44" s="9">
        <v>0</v>
      </c>
      <c r="BF44" s="9">
        <v>0</v>
      </c>
      <c r="BG44" s="9">
        <v>0</v>
      </c>
      <c r="BH44" s="27">
        <f t="shared" si="4"/>
        <v>510</v>
      </c>
      <c r="BI44" s="27">
        <f t="shared" si="5"/>
        <v>51750</v>
      </c>
      <c r="BJ44" s="23"/>
    </row>
    <row r="45" spans="1:62" s="33" customFormat="1" ht="15.75">
      <c r="A45" s="26"/>
      <c r="B45" s="32"/>
      <c r="C45" s="26"/>
      <c r="D45" s="26"/>
      <c r="E45" s="26"/>
      <c r="F45" s="26"/>
      <c r="G45" s="26"/>
      <c r="H45" s="26"/>
      <c r="I45" s="28">
        <f>SUM(I2:I44)</f>
        <v>2583440</v>
      </c>
      <c r="J45" s="28">
        <f aca="true" t="shared" si="10" ref="J45:BI45">SUM(J2:J44)</f>
        <v>0</v>
      </c>
      <c r="K45" s="28">
        <f>SUM(K2:K44)</f>
        <v>878370</v>
      </c>
      <c r="L45" s="28">
        <f t="shared" si="10"/>
        <v>84600</v>
      </c>
      <c r="M45" s="28">
        <f t="shared" si="10"/>
        <v>28764</v>
      </c>
      <c r="N45" s="28">
        <f t="shared" si="10"/>
        <v>350455</v>
      </c>
      <c r="O45" s="28">
        <f t="shared" si="10"/>
        <v>286564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6137</v>
      </c>
      <c r="V45" s="28">
        <f t="shared" si="10"/>
        <v>0</v>
      </c>
      <c r="W45" s="28">
        <f t="shared" si="10"/>
        <v>0</v>
      </c>
      <c r="X45" s="28">
        <f t="shared" si="10"/>
        <v>0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4218330</v>
      </c>
      <c r="AD45" s="28">
        <f t="shared" si="10"/>
        <v>203300</v>
      </c>
      <c r="AE45" s="28">
        <f t="shared" si="10"/>
        <v>8200</v>
      </c>
      <c r="AF45" s="28">
        <f t="shared" si="10"/>
        <v>0</v>
      </c>
      <c r="AG45" s="28">
        <f t="shared" si="10"/>
        <v>0</v>
      </c>
      <c r="AH45" s="28">
        <f t="shared" si="10"/>
        <v>204692</v>
      </c>
      <c r="AI45" s="28">
        <f t="shared" si="10"/>
        <v>286564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0</v>
      </c>
      <c r="AO45" s="28">
        <f>SUM(AO2:AO44)</f>
        <v>0</v>
      </c>
      <c r="AP45" s="28">
        <f>SUM(AP2:AP44)</f>
        <v>0</v>
      </c>
      <c r="AQ45" s="28">
        <f t="shared" si="10"/>
        <v>105000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0</v>
      </c>
      <c r="AY45" s="28">
        <f t="shared" si="10"/>
        <v>0</v>
      </c>
      <c r="AZ45" s="28">
        <f t="shared" si="10"/>
        <v>2610</v>
      </c>
      <c r="BA45" s="28">
        <f t="shared" si="10"/>
        <v>0</v>
      </c>
      <c r="BB45" s="28">
        <f t="shared" si="10"/>
        <v>0</v>
      </c>
      <c r="BC45" s="28">
        <f t="shared" si="10"/>
        <v>4640</v>
      </c>
      <c r="BD45" s="9">
        <v>0</v>
      </c>
      <c r="BE45" s="28">
        <f t="shared" si="10"/>
        <v>0</v>
      </c>
      <c r="BF45" s="28">
        <f t="shared" si="10"/>
        <v>0</v>
      </c>
      <c r="BG45" s="28">
        <f t="shared" si="10"/>
        <v>10300</v>
      </c>
      <c r="BH45" s="28">
        <f t="shared" si="10"/>
        <v>825306</v>
      </c>
      <c r="BI45" s="28">
        <f t="shared" si="10"/>
        <v>3393024</v>
      </c>
      <c r="BJ45" s="26"/>
    </row>
    <row r="46" spans="29:60" ht="15">
      <c r="AC46" s="35"/>
      <c r="BH46" s="35"/>
    </row>
    <row r="47" ht="15">
      <c r="BI47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India</cp:lastModifiedBy>
  <cp:lastPrinted>2021-07-17T08:48:14Z</cp:lastPrinted>
  <dcterms:created xsi:type="dcterms:W3CDTF">2018-02-15T11:23:43Z</dcterms:created>
  <dcterms:modified xsi:type="dcterms:W3CDTF">2022-09-19T10:28:51Z</dcterms:modified>
  <cp:category/>
  <cp:version/>
  <cp:contentType/>
  <cp:contentStatus/>
</cp:coreProperties>
</file>